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Questa_cartella_di_lavoro"/>
  <mc:AlternateContent xmlns:mc="http://schemas.openxmlformats.org/markup-compatibility/2006">
    <mc:Choice Requires="x15">
      <x15ac:absPath xmlns:x15ac="http://schemas.microsoft.com/office/spreadsheetml/2010/11/ac" url="\\192.168.0.130\csea-nas\DIE\Ufficio_Perequazioni\NEW\EE\TIV\TIV2024\Tutele graduali\Circolare e CSEA Comunica\"/>
    </mc:Choice>
  </mc:AlternateContent>
  <xr:revisionPtr revIDLastSave="0" documentId="13_ncr:1_{1692DF64-49EA-49FB-B776-06ECD5C35966}" xr6:coauthVersionLast="47" xr6:coauthVersionMax="47" xr10:uidLastSave="{00000000-0000-0000-0000-000000000000}"/>
  <workbookProtection workbookAlgorithmName="SHA-512" workbookHashValue="kfFVAl2oaEG1TvmyDuAe1UnEEC64fwLlguKWflQXIFuJq+RqfHaXw8mhBxjShN4rQrzvR8jHiSBvLvS8EVc+Jw==" workbookSaltValue="MUzK7HIU9AsyAzYBXaafgg==" workbookSpinCount="100000" lockStructure="1"/>
  <bookViews>
    <workbookView xWindow="-120" yWindow="-120" windowWidth="29040" windowHeight="15720" tabRatio="821" xr2:uid="{00000000-000D-0000-FFFF-FFFF00000000}"/>
  </bookViews>
  <sheets>
    <sheet name="INFO" sheetId="364" r:id="rId1"/>
    <sheet name="Aree territoriali" sheetId="8243" state="hidden" r:id="rId2"/>
    <sheet name="EE prelevata dai clienti finali" sheetId="8239" r:id="rId3"/>
    <sheet name="art. 38" sheetId="8238" r:id="rId4"/>
    <sheet name="Cong. 2023" sheetId="8244" r:id="rId5"/>
    <sheet name="Cong. 2022" sheetId="8241" r:id="rId6"/>
    <sheet name="Cong. 2021" sheetId="8240" r:id="rId7"/>
    <sheet name="Riepilogo" sheetId="8242" r:id="rId8"/>
  </sheets>
  <definedNames>
    <definedName name="_AMO_UniqueIdentifier" hidden="1">"'3c6911ac-3911-4319-be0a-b4dbacb8f3fc'"</definedName>
    <definedName name="A2A_Energia_S.p.A.">'Aree territoriali'!$H$2:$H$4</definedName>
    <definedName name="Axpo_Italia_S.p.A.">'Aree territoriali'!$I$2</definedName>
    <definedName name="HERA_COMM_SPA">'Aree territoriali'!$G$2:$G$4</definedName>
    <definedName name="Iren_Mercato_S.p.A.">'Aree territoriali'!$F$2:$F$3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8244" l="1"/>
  <c r="B16" i="8242" s="1"/>
  <c r="B6" i="8242"/>
  <c r="B5" i="8242"/>
  <c r="A16" i="8244"/>
  <c r="B6" i="8244"/>
  <c r="B5" i="8244"/>
  <c r="B4" i="8244"/>
  <c r="B6" i="8240"/>
  <c r="B6" i="8241"/>
  <c r="C5" i="8238"/>
  <c r="C5" i="8239"/>
  <c r="C10" i="8238"/>
  <c r="B20" i="8240" s="1"/>
  <c r="B5" i="8240"/>
  <c r="B5" i="8241"/>
  <c r="C4" i="8238"/>
  <c r="C4" i="8239"/>
  <c r="C21" i="8244" l="1"/>
  <c r="D21" i="8244" s="1"/>
  <c r="C21" i="8241"/>
  <c r="A15" i="8240"/>
  <c r="C20" i="8240" s="1"/>
  <c r="D20" i="8240"/>
  <c r="B26" i="8242" s="1"/>
  <c r="E21" i="8241"/>
  <c r="B21" i="8242" s="1"/>
  <c r="A16" i="8241"/>
  <c r="B37" i="8239"/>
  <c r="C3" i="8238"/>
  <c r="B4" i="8241"/>
  <c r="B4" i="8240"/>
  <c r="B4" i="8242"/>
  <c r="C41" i="8239"/>
  <c r="B26" i="8239"/>
  <c r="D26" i="8239"/>
  <c r="M26" i="8239"/>
  <c r="P14" i="8239"/>
  <c r="E14" i="8239"/>
  <c r="B38" i="8239"/>
  <c r="D37" i="8239"/>
  <c r="C37" i="8239"/>
  <c r="C38" i="8239"/>
  <c r="D38" i="8239"/>
  <c r="C39" i="8239"/>
  <c r="D39" i="8239"/>
  <c r="C40" i="8239"/>
  <c r="D40" i="8239"/>
  <c r="D41" i="8239"/>
  <c r="C42" i="8239"/>
  <c r="D42" i="8239"/>
  <c r="B39" i="8239"/>
  <c r="B40" i="8239"/>
  <c r="B41" i="8239"/>
  <c r="B42" i="8239"/>
  <c r="B43" i="8239"/>
  <c r="O26" i="8239"/>
  <c r="N26" i="8239"/>
  <c r="C26" i="8239"/>
  <c r="P20" i="8239"/>
  <c r="P19" i="8239"/>
  <c r="P18" i="8239"/>
  <c r="P17" i="8239"/>
  <c r="P16" i="8239"/>
  <c r="P15" i="8239"/>
  <c r="E15" i="8239"/>
  <c r="E16" i="8239"/>
  <c r="E17" i="8239"/>
  <c r="E18" i="8239"/>
  <c r="E19" i="8239"/>
  <c r="E20" i="8239"/>
  <c r="B47" i="8239"/>
  <c r="D48" i="8239"/>
  <c r="D43" i="8239"/>
  <c r="P25" i="8239"/>
  <c r="E25" i="8239"/>
  <c r="P24" i="8239"/>
  <c r="P23" i="8239"/>
  <c r="P22" i="8239"/>
  <c r="P21" i="8239"/>
  <c r="C48" i="8239"/>
  <c r="B48" i="8239"/>
  <c r="D47" i="8239"/>
  <c r="C47" i="8239"/>
  <c r="E47" i="8239"/>
  <c r="D46" i="8239"/>
  <c r="C46" i="8239"/>
  <c r="B46" i="8239"/>
  <c r="E46" i="8239"/>
  <c r="D45" i="8239"/>
  <c r="C45" i="8239"/>
  <c r="E45" i="8239"/>
  <c r="B45" i="8239"/>
  <c r="D44" i="8239"/>
  <c r="C44" i="8239"/>
  <c r="B44" i="8239"/>
  <c r="E44" i="8239"/>
  <c r="C43" i="8239"/>
  <c r="E21" i="8239"/>
  <c r="E22" i="8239"/>
  <c r="E23" i="8239"/>
  <c r="E24" i="8239"/>
  <c r="C3" i="8239"/>
  <c r="E48" i="8239"/>
  <c r="E43" i="8239"/>
  <c r="F21" i="8244" l="1"/>
  <c r="B17" i="8242" s="1"/>
  <c r="B15" i="8242"/>
  <c r="D21" i="8241"/>
  <c r="B20" i="8242" s="1"/>
  <c r="E20" i="8240"/>
  <c r="B27" i="8242" s="1"/>
  <c r="B25" i="8242"/>
  <c r="P26" i="8239"/>
  <c r="E17" i="8238" s="1"/>
  <c r="B11" i="8242" s="1"/>
  <c r="E42" i="8239"/>
  <c r="E41" i="8239"/>
  <c r="E40" i="8239"/>
  <c r="D49" i="8239"/>
  <c r="E39" i="8239"/>
  <c r="C49" i="8239"/>
  <c r="E26" i="8239"/>
  <c r="B49" i="8239"/>
  <c r="E38" i="8239"/>
  <c r="E37" i="8239"/>
  <c r="F21" i="8241" l="1"/>
  <c r="B22" i="8242" s="1"/>
  <c r="E49" i="8239"/>
  <c r="E14" i="8238" s="1"/>
  <c r="B10" i="8242" l="1"/>
  <c r="E20" i="8238"/>
  <c r="B12" i="8242" s="1"/>
  <c r="B30" i="8242" s="1"/>
</calcChain>
</file>

<file path=xl/sharedStrings.xml><?xml version="1.0" encoding="utf-8"?>
<sst xmlns="http://schemas.openxmlformats.org/spreadsheetml/2006/main" count="212" uniqueCount="95">
  <si>
    <t>F1</t>
  </si>
  <si>
    <t>F2</t>
  </si>
  <si>
    <t>F3</t>
  </si>
  <si>
    <t>INFORMAZIONI GENERALI</t>
  </si>
  <si>
    <t>1.1 - DENOMINAZIONE</t>
  </si>
  <si>
    <t>1.2 - INDIRIZZO</t>
  </si>
  <si>
    <t>1.3 - CODICE FISCALE</t>
  </si>
  <si>
    <t>1.4 - REFERENTE 1</t>
  </si>
  <si>
    <t>1.5 - TELEFONO REF. 1</t>
  </si>
  <si>
    <t>1.6 - INDIRIZZO EMAIL REF. 1</t>
  </si>
  <si>
    <t>1.7 - REFERENTE 2</t>
  </si>
  <si>
    <t>1.8 - TELEFONO REF. 2</t>
  </si>
  <si>
    <t>1.9 - INDIRIZZO EMAIL REF.2</t>
  </si>
  <si>
    <t>DENOMINAZIONE:</t>
  </si>
  <si>
    <t>dati espressi in kWh</t>
  </si>
  <si>
    <t>NOTE:</t>
  </si>
  <si>
    <t>Totale</t>
  </si>
  <si>
    <t>Luglio</t>
  </si>
  <si>
    <t xml:space="preserve">Agosto </t>
  </si>
  <si>
    <t>Settembre</t>
  </si>
  <si>
    <t>Ottobre</t>
  </si>
  <si>
    <t>Novembre</t>
  </si>
  <si>
    <t>Dicembre</t>
  </si>
  <si>
    <t>1.10 - CODICE ESERCENTE</t>
  </si>
  <si>
    <t>CODICE ESERCENTE:</t>
  </si>
  <si>
    <t>Totali mensili</t>
  </si>
  <si>
    <t>DATI ESERCENTE TUTELE GRADUALI</t>
  </si>
  <si>
    <t>1.11 - AREA TERRITORIALE</t>
  </si>
  <si>
    <t>AREA TERRITORIALE:</t>
  </si>
  <si>
    <t>RA</t>
  </si>
  <si>
    <t>R</t>
  </si>
  <si>
    <t>PS</t>
  </si>
  <si>
    <t>β</t>
  </si>
  <si>
    <t>Art. 38 del TIV</t>
  </si>
  <si>
    <t>Fattore percentuale di perdita di energia elettrica sulle reti con obbligo di connessione di terzi (tabella 4 TIS)</t>
  </si>
  <si>
    <t>Parametri</t>
  </si>
  <si>
    <t>centesimi di euro/kWh</t>
  </si>
  <si>
    <t xml:space="preserve">Meccanismo di compensazione dei ricavi degli esercenti le tutele graduali </t>
  </si>
  <si>
    <t>Energia prelevata dai  clienti finali in tutele graduali per ciascuna delle fasce orarie F1, F2 ed F3  in ciascun mese m ai fini del calcolo di RA</t>
  </si>
  <si>
    <t>Energia prelevata dai  clienti finali in tutele graduali per ciascuna delle fasce orarie F1, F2 ed F3  in ciascun mese m corretta per le perdite di rete ai fini del calcolo di RA</t>
  </si>
  <si>
    <r>
      <t>Energia prelevata dai  clienti finali in tutele gradu</t>
    </r>
    <r>
      <rPr>
        <b/>
        <sz val="14"/>
        <color indexed="10"/>
        <rFont val="Calibri"/>
        <family val="2"/>
      </rPr>
      <t>a</t>
    </r>
    <r>
      <rPr>
        <b/>
        <sz val="12"/>
        <color indexed="10"/>
        <rFont val="Calibri"/>
        <family val="2"/>
      </rPr>
      <t>li per ciascuna delle fasce orarie F1, F2 ed F3  in ciascun mese m ai fini del calcolo di R</t>
    </r>
  </si>
  <si>
    <t>NB: Nella tabella sottostante devono essere dichiarati i volumi di energia ai quali è stato applicato un α ≠ 0, ai sensi del comma 34.14 del TIV. Quindi l'energia qui dichiarata deve essere ≤ a quella dichiarata ai fini del calcolo di RA.</t>
  </si>
  <si>
    <t>Gennaio</t>
  </si>
  <si>
    <t>Febbraio</t>
  </si>
  <si>
    <t>Marzo</t>
  </si>
  <si>
    <t>Aprile</t>
  </si>
  <si>
    <t>Maggio</t>
  </si>
  <si>
    <t>Giugno</t>
  </si>
  <si>
    <t>ANNO</t>
  </si>
  <si>
    <t>1.12 - ANNO</t>
  </si>
  <si>
    <t>α</t>
  </si>
  <si>
    <t>Conguagli anno 2021</t>
  </si>
  <si>
    <t xml:space="preserve">Calcolo art. 38 TIV </t>
  </si>
  <si>
    <t xml:space="preserve">RA </t>
  </si>
  <si>
    <t xml:space="preserve">PS </t>
  </si>
  <si>
    <r>
      <t xml:space="preserve">Energia prelevata dai  clienti finali in tutele graduali </t>
    </r>
    <r>
      <rPr>
        <b/>
        <sz val="11"/>
        <color indexed="8"/>
        <rFont val="Calibri"/>
        <family val="2"/>
      </rPr>
      <t>corretta per le perdite di rete</t>
    </r>
    <r>
      <rPr>
        <sz val="11"/>
        <rFont val="Calibri"/>
        <family val="2"/>
      </rPr>
      <t xml:space="preserve"> ai fini del calcolo di RA</t>
    </r>
  </si>
  <si>
    <t>Conguagli anno 2022</t>
  </si>
  <si>
    <t>ANNO:</t>
  </si>
  <si>
    <t xml:space="preserve">Conguagli </t>
  </si>
  <si>
    <t>Importo totale da compensare</t>
  </si>
  <si>
    <t>(dall'1/01/2022 al 30/09/2022)</t>
  </si>
  <si>
    <t xml:space="preserve">(dall'1/10/2022 al 31/12/2022) </t>
  </si>
  <si>
    <r>
      <t xml:space="preserve">L’esercente riporta la propria denominazione (ragione sociale, indirizzo), indica il proprio codice fiscale e riporta il proprio codice esercente assegnato dall'Autorità di regolazione per energia reti e ambiente ai sensi della deliberazione 23 giugno 2008, GOP 35/08 e s.m.i. Devono essere indicati il nome ed i recapiti di almeno due persone alle quali gli Uffici dell'Autorità ovvero della Cassa per i servizi energetici e ambientali possano fare riferimento per le comunicazioni di carattere tecnico. Deve inoltre essere indicata per quale area territoriale l'esercente risulti affidatario in esito alla procedura concorsuale per l’individuazione degli esercenti il Servizio a Tutele Graduali per il periodo </t>
    </r>
    <r>
      <rPr>
        <b/>
        <i/>
        <u/>
        <sz val="10"/>
        <color theme="1"/>
        <rFont val="Calibri"/>
        <family val="2"/>
        <scheme val="minor"/>
      </rPr>
      <t>1 luglio 2021</t>
    </r>
    <r>
      <rPr>
        <i/>
        <sz val="10"/>
        <color theme="1"/>
        <rFont val="Calibri"/>
        <family val="2"/>
        <scheme val="minor"/>
      </rPr>
      <t xml:space="preserve"> - </t>
    </r>
    <r>
      <rPr>
        <b/>
        <i/>
        <u/>
        <sz val="10"/>
        <color theme="1"/>
        <rFont val="Calibri"/>
        <family val="2"/>
        <scheme val="minor"/>
      </rPr>
      <t>30 giugno 2024</t>
    </r>
    <r>
      <rPr>
        <i/>
        <sz val="10"/>
        <color theme="1"/>
        <rFont val="Calibri"/>
        <family val="2"/>
        <scheme val="minor"/>
      </rPr>
      <t>.  La denominazione, il codice esercente e l'area territoriale verranno automaticamente riportati in ciascuna delle pagine che compongono il presente modulo.</t>
    </r>
  </si>
  <si>
    <t>Area territoriale</t>
  </si>
  <si>
    <t>Impresa</t>
  </si>
  <si>
    <t>Valore β
(€/MWh)</t>
  </si>
  <si>
    <t>Valore β
(cent€/kWh)</t>
  </si>
  <si>
    <t>1) Puglia, Toscana</t>
  </si>
  <si>
    <t>Iren Mercato S.p.A.</t>
  </si>
  <si>
    <t>2) Lazio</t>
  </si>
  <si>
    <t>A2A Energia S.p.A.</t>
  </si>
  <si>
    <t>3) Lombardia senza il Comune di Milano</t>
  </si>
  <si>
    <t>4) Piemonte, Emilia-Romagna</t>
  </si>
  <si>
    <t>Axpo Italia S.p.A.</t>
  </si>
  <si>
    <t>5) Comune di Milano, Friuli-Venezia Giulia, Valle d'Aosta</t>
  </si>
  <si>
    <t>6) Veneto, Liguria; Trentino-Alto Adige</t>
  </si>
  <si>
    <t>7) Campania, Marche</t>
  </si>
  <si>
    <t>HERA COMM SPA</t>
  </si>
  <si>
    <t>8) Umbria, Abruzzo, Molise, Basilicata, Calabria</t>
  </si>
  <si>
    <t>9) Sicilia, Sardegna</t>
  </si>
  <si>
    <t>2024</t>
  </si>
  <si>
    <r>
      <t>α</t>
    </r>
    <r>
      <rPr>
        <sz val="11"/>
        <rFont val="Calibri"/>
        <family val="2"/>
      </rPr>
      <t xml:space="preserve"> (dall'1/01/2024 al 30/06/2024)</t>
    </r>
  </si>
  <si>
    <t>Energia prelevata dai clienti finali in tutele graduali ai fini del calcolo di RA
[kWh]</t>
  </si>
  <si>
    <t>Energia prelevata dai clienti finali in tutele graduali ai fini del calcolo di R
[kWh]</t>
  </si>
  <si>
    <t>α
(dall'1/01/2022 al 30/09/2022)</t>
  </si>
  <si>
    <t>α
(dall'1/10/2022 al 31/12/2022)</t>
  </si>
  <si>
    <t>(dall'1/01/2023 al 30/09/2023)</t>
  </si>
  <si>
    <t xml:space="preserve">(dall'1/10/2023 al 31/12/2023) </t>
  </si>
  <si>
    <t>α
(dall'1/01/2023 al 30/09/2023)</t>
  </si>
  <si>
    <t>α
(dall'1/10/2023 al 31/12/2023)</t>
  </si>
  <si>
    <t>Conguagli anno 2023</t>
  </si>
  <si>
    <t>5594E</t>
  </si>
  <si>
    <t>5601E</t>
  </si>
  <si>
    <t>5603E</t>
  </si>
  <si>
    <t>5629E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</si>
</sst>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0_-;\-* #,##0.000_-;_-* &quot;-&quot;???_-;_-@_-"/>
    <numFmt numFmtId="165" formatCode="_-* #,##0_-;\-* #,##0_-;_-* &quot;-&quot;???_-;_-@_-"/>
    <numFmt numFmtId="166" formatCode="_-[$€]\ * #,##0.00_-;\-[$€]\ * #,##0.00_-;_-[$€]\ * &quot;-&quot;??_-;_-@_-"/>
    <numFmt numFmtId="167" formatCode="0.000"/>
    <numFmt numFmtId="168" formatCode="#,##0.000"/>
  </numFmts>
  <fonts count="34" x14ac:knownFonts="1">
    <font>
      <sz val="10"/>
      <name val="Arial"/>
    </font>
    <font>
      <sz val="10"/>
      <name val="Arial"/>
      <family val="2"/>
    </font>
    <font>
      <sz val="10"/>
      <name val="Arial"/>
      <family val="2"/>
    </font>
    <font>
      <b/>
      <sz val="14"/>
      <color indexed="10"/>
      <name val="Calibri"/>
      <family val="2"/>
    </font>
    <font>
      <b/>
      <sz val="12"/>
      <color indexed="10"/>
      <name val="Calibri"/>
      <family val="2"/>
    </font>
    <font>
      <sz val="8"/>
      <name val="Arial"/>
      <family val="2"/>
    </font>
    <font>
      <b/>
      <sz val="11"/>
      <color indexed="8"/>
      <name val="Calibri"/>
      <family val="2"/>
    </font>
    <font>
      <sz val="11"/>
      <name val="Calibri"/>
      <family val="2"/>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2"/>
      <name val="Calibri"/>
      <family val="2"/>
      <scheme val="minor"/>
    </font>
    <font>
      <b/>
      <i/>
      <sz val="10"/>
      <name val="Calibri"/>
      <family val="2"/>
      <scheme val="minor"/>
    </font>
    <font>
      <b/>
      <sz val="12"/>
      <name val="Calibri"/>
      <family val="2"/>
      <scheme val="minor"/>
    </font>
    <font>
      <b/>
      <i/>
      <sz val="12"/>
      <name val="Calibri"/>
      <family val="2"/>
      <scheme val="minor"/>
    </font>
    <font>
      <sz val="18"/>
      <name val="Calibri"/>
      <family val="2"/>
      <scheme val="minor"/>
    </font>
    <font>
      <b/>
      <sz val="14"/>
      <name val="Calibri"/>
      <family val="2"/>
      <scheme val="minor"/>
    </font>
    <font>
      <i/>
      <sz val="10"/>
      <name val="Calibri"/>
      <family val="2"/>
      <scheme val="minor"/>
    </font>
    <font>
      <sz val="11"/>
      <name val="Calibri"/>
      <family val="2"/>
      <scheme val="minor"/>
    </font>
    <font>
      <b/>
      <sz val="12"/>
      <color rgb="FFFF0000"/>
      <name val="Calibri"/>
      <family val="2"/>
      <scheme val="minor"/>
    </font>
    <font>
      <b/>
      <sz val="11"/>
      <name val="Calibri"/>
      <family val="2"/>
      <scheme val="minor"/>
    </font>
    <font>
      <b/>
      <i/>
      <sz val="11"/>
      <name val="Calibri"/>
      <family val="2"/>
      <scheme val="minor"/>
    </font>
    <font>
      <b/>
      <sz val="11"/>
      <color indexed="10"/>
      <name val="Calibri"/>
      <family val="2"/>
      <scheme val="minor"/>
    </font>
    <font>
      <sz val="14"/>
      <name val="Calibri"/>
      <family val="2"/>
      <scheme val="minor"/>
    </font>
    <font>
      <sz val="11"/>
      <color rgb="FF000000"/>
      <name val="Calibri"/>
      <family val="2"/>
      <scheme val="minor"/>
    </font>
    <font>
      <b/>
      <sz val="11"/>
      <color rgb="FF000000"/>
      <name val="Calibri"/>
      <family val="2"/>
      <scheme val="minor"/>
    </font>
    <font>
      <b/>
      <sz val="12"/>
      <color indexed="10"/>
      <name val="Calibri"/>
      <family val="2"/>
      <scheme val="minor"/>
    </font>
    <font>
      <i/>
      <sz val="10"/>
      <color theme="1"/>
      <name val="Calibri"/>
      <family val="2"/>
      <scheme val="minor"/>
    </font>
    <font>
      <b/>
      <sz val="18"/>
      <name val="Calibri"/>
      <family val="2"/>
      <scheme val="minor"/>
    </font>
    <font>
      <b/>
      <sz val="14"/>
      <color indexed="10"/>
      <name val="Calibri"/>
      <family val="2"/>
      <scheme val="minor"/>
    </font>
    <font>
      <sz val="22"/>
      <name val="Calibri"/>
      <family val="2"/>
      <scheme val="minor"/>
    </font>
    <font>
      <b/>
      <sz val="22"/>
      <name val="Calibri"/>
      <family val="2"/>
      <scheme val="minor"/>
    </font>
    <font>
      <b/>
      <i/>
      <u/>
      <sz val="10"/>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rgb="FFD9D9D9"/>
        <bgColor indexed="64"/>
      </patternFill>
    </fill>
  </fills>
  <borders count="5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166" fontId="1"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cellStyleXfs>
  <cellXfs count="212">
    <xf numFmtId="0" fontId="0" fillId="0" borderId="0" xfId="0"/>
    <xf numFmtId="0" fontId="10" fillId="0" borderId="0" xfId="0" applyFont="1"/>
    <xf numFmtId="0" fontId="11" fillId="0" borderId="0" xfId="0" applyFont="1"/>
    <xf numFmtId="0" fontId="10" fillId="2" borderId="0" xfId="5" applyFont="1" applyFill="1"/>
    <xf numFmtId="0" fontId="12" fillId="2" borderId="0" xfId="5" applyFont="1" applyFill="1" applyAlignment="1">
      <alignment horizontal="center" vertical="center"/>
    </xf>
    <xf numFmtId="0" fontId="12" fillId="2" borderId="0" xfId="5" applyFont="1" applyFill="1" applyAlignment="1">
      <alignment horizontal="left" vertical="center" wrapText="1"/>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xf>
    <xf numFmtId="0" fontId="10" fillId="2" borderId="5" xfId="5" applyFont="1" applyFill="1" applyBorder="1" applyAlignment="1">
      <alignment horizontal="left" vertical="center"/>
    </xf>
    <xf numFmtId="165" fontId="10" fillId="3" borderId="6" xfId="3" applyNumberFormat="1" applyFont="1" applyFill="1" applyBorder="1" applyAlignment="1" applyProtection="1">
      <alignment vertical="center"/>
      <protection locked="0"/>
    </xf>
    <xf numFmtId="165" fontId="10" fillId="3" borderId="7" xfId="3" applyNumberFormat="1" applyFont="1" applyFill="1" applyBorder="1" applyAlignment="1" applyProtection="1">
      <alignment vertical="center"/>
      <protection locked="0"/>
    </xf>
    <xf numFmtId="165" fontId="10" fillId="3" borderId="8" xfId="3" applyNumberFormat="1" applyFont="1" applyFill="1" applyBorder="1" applyAlignment="1" applyProtection="1">
      <alignment vertical="center"/>
      <protection locked="0"/>
    </xf>
    <xf numFmtId="164" fontId="11" fillId="4" borderId="5" xfId="3" applyNumberFormat="1" applyFont="1" applyFill="1" applyBorder="1" applyAlignment="1" applyProtection="1">
      <alignment vertical="center"/>
    </xf>
    <xf numFmtId="0" fontId="13" fillId="2" borderId="4" xfId="5" applyFont="1" applyFill="1" applyBorder="1" applyAlignment="1">
      <alignment horizontal="left" vertical="center"/>
    </xf>
    <xf numFmtId="165" fontId="11" fillId="4" borderId="1" xfId="3" applyNumberFormat="1" applyFont="1" applyFill="1" applyBorder="1" applyAlignment="1" applyProtection="1">
      <alignment vertical="center"/>
    </xf>
    <xf numFmtId="165" fontId="11" fillId="4" borderId="2" xfId="3" applyNumberFormat="1" applyFont="1" applyFill="1" applyBorder="1" applyAlignment="1" applyProtection="1">
      <alignment vertical="center"/>
    </xf>
    <xf numFmtId="165" fontId="11" fillId="4" borderId="3" xfId="3" applyNumberFormat="1" applyFont="1" applyFill="1" applyBorder="1" applyAlignment="1" applyProtection="1">
      <alignment vertical="center"/>
    </xf>
    <xf numFmtId="164" fontId="11" fillId="4" borderId="4" xfId="3" applyNumberFormat="1" applyFont="1" applyFill="1" applyBorder="1" applyAlignment="1" applyProtection="1">
      <alignment vertical="center"/>
    </xf>
    <xf numFmtId="0" fontId="13" fillId="0" borderId="0" xfId="5" applyFont="1" applyAlignment="1">
      <alignment horizontal="left" vertical="center"/>
    </xf>
    <xf numFmtId="165" fontId="11" fillId="0" borderId="0" xfId="3" applyNumberFormat="1" applyFont="1" applyFill="1" applyBorder="1" applyAlignment="1" applyProtection="1">
      <alignment vertical="center"/>
    </xf>
    <xf numFmtId="164" fontId="11" fillId="0" borderId="0" xfId="3" applyNumberFormat="1" applyFont="1" applyFill="1" applyBorder="1" applyAlignment="1" applyProtection="1">
      <alignment vertical="center"/>
    </xf>
    <xf numFmtId="0" fontId="13" fillId="2" borderId="0" xfId="5" applyFont="1" applyFill="1" applyAlignment="1">
      <alignment horizontal="left" vertical="center"/>
    </xf>
    <xf numFmtId="0" fontId="11" fillId="2" borderId="0" xfId="5" applyFont="1" applyFill="1" applyAlignment="1">
      <alignment horizontal="right"/>
    </xf>
    <xf numFmtId="0" fontId="14" fillId="2" borderId="0" xfId="5" applyFont="1" applyFill="1" applyAlignment="1">
      <alignment horizontal="left" vertical="center"/>
    </xf>
    <xf numFmtId="1" fontId="15" fillId="2" borderId="0" xfId="4" applyNumberFormat="1" applyFont="1" applyFill="1" applyBorder="1" applyAlignment="1" applyProtection="1">
      <alignment horizontal="right" vertical="center"/>
    </xf>
    <xf numFmtId="0" fontId="16" fillId="0" borderId="0" xfId="0" applyFont="1" applyAlignment="1">
      <alignment horizontal="center"/>
    </xf>
    <xf numFmtId="0" fontId="10" fillId="0" borderId="0" xfId="0" applyFont="1" applyAlignment="1">
      <alignment horizontal="center"/>
    </xf>
    <xf numFmtId="0" fontId="10" fillId="0" borderId="0" xfId="0" applyFont="1" applyAlignment="1">
      <alignment vertical="center"/>
    </xf>
    <xf numFmtId="0" fontId="15" fillId="0" borderId="11" xfId="0" applyFont="1" applyBorder="1" applyAlignment="1">
      <alignment vertical="center"/>
    </xf>
    <xf numFmtId="0" fontId="17" fillId="0" borderId="12" xfId="0" applyFont="1" applyBorder="1" applyAlignment="1">
      <alignment horizontal="center" vertical="center" wrapText="1"/>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4" fillId="0" borderId="15" xfId="0" applyFont="1" applyBorder="1" applyAlignment="1">
      <alignment horizontal="center" vertical="center"/>
    </xf>
    <xf numFmtId="0" fontId="18" fillId="0" borderId="14" xfId="0" applyFont="1" applyBorder="1" applyAlignment="1">
      <alignment horizontal="justify" vertical="center" wrapText="1"/>
    </xf>
    <xf numFmtId="0" fontId="18" fillId="0" borderId="0" xfId="0" applyFont="1" applyAlignment="1">
      <alignment horizontal="justify" vertical="center" wrapText="1"/>
    </xf>
    <xf numFmtId="0" fontId="19" fillId="0" borderId="14" xfId="0" applyFont="1" applyBorder="1" applyAlignment="1">
      <alignment vertical="center"/>
    </xf>
    <xf numFmtId="0" fontId="19" fillId="0" borderId="0" xfId="0" applyFont="1" applyAlignment="1">
      <alignment vertical="center"/>
    </xf>
    <xf numFmtId="20" fontId="19" fillId="0" borderId="14" xfId="0" applyNumberFormat="1" applyFont="1" applyBorder="1" applyAlignment="1">
      <alignment vertical="center"/>
    </xf>
    <xf numFmtId="0" fontId="19"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5" xfId="0" applyFont="1" applyBorder="1" applyAlignment="1">
      <alignment vertical="center"/>
    </xf>
    <xf numFmtId="0" fontId="19" fillId="0" borderId="17" xfId="0" applyFont="1" applyBorder="1" applyAlignment="1">
      <alignment vertical="center"/>
    </xf>
    <xf numFmtId="0" fontId="10" fillId="0" borderId="16" xfId="0" applyFont="1" applyBorder="1" applyAlignment="1">
      <alignment vertical="center"/>
    </xf>
    <xf numFmtId="0" fontId="8" fillId="0" borderId="14" xfId="0" applyFont="1" applyBorder="1" applyAlignment="1">
      <alignment vertical="center"/>
    </xf>
    <xf numFmtId="0" fontId="8" fillId="0" borderId="0" xfId="0" applyFont="1" applyAlignment="1">
      <alignment vertical="center"/>
    </xf>
    <xf numFmtId="0" fontId="20" fillId="0" borderId="0" xfId="0" applyFont="1"/>
    <xf numFmtId="0" fontId="20" fillId="2" borderId="0" xfId="5" applyFont="1" applyFill="1" applyAlignment="1">
      <alignment horizontal="left" vertical="center" wrapText="1"/>
    </xf>
    <xf numFmtId="0" fontId="20" fillId="2" borderId="0" xfId="5" applyFont="1" applyFill="1" applyAlignment="1">
      <alignment vertical="center" wrapText="1"/>
    </xf>
    <xf numFmtId="0" fontId="20" fillId="0" borderId="14" xfId="5" applyFont="1" applyBorder="1" applyAlignment="1">
      <alignment vertical="center" wrapText="1"/>
    </xf>
    <xf numFmtId="0" fontId="20" fillId="0" borderId="0" xfId="5" applyFont="1" applyAlignment="1">
      <alignment vertical="center" wrapText="1"/>
    </xf>
    <xf numFmtId="0" fontId="11" fillId="2" borderId="19" xfId="5" applyFont="1" applyFill="1" applyBorder="1" applyAlignment="1">
      <alignment vertical="center"/>
    </xf>
    <xf numFmtId="0" fontId="11" fillId="2" borderId="20" xfId="5" applyFont="1" applyFill="1" applyBorder="1" applyAlignment="1">
      <alignment vertical="center"/>
    </xf>
    <xf numFmtId="0" fontId="11" fillId="2" borderId="21" xfId="5" applyFont="1" applyFill="1" applyBorder="1" applyAlignment="1">
      <alignment vertical="center"/>
    </xf>
    <xf numFmtId="0" fontId="12" fillId="2" borderId="0" xfId="5" applyFont="1" applyFill="1" applyAlignment="1">
      <alignment vertical="center" wrapText="1"/>
    </xf>
    <xf numFmtId="0" fontId="10" fillId="2" borderId="14" xfId="5" applyFont="1" applyFill="1" applyBorder="1" applyAlignment="1">
      <alignment vertical="center"/>
    </xf>
    <xf numFmtId="0" fontId="13" fillId="2" borderId="19" xfId="5" applyFont="1" applyFill="1" applyBorder="1" applyAlignment="1">
      <alignment horizontal="left" vertical="center"/>
    </xf>
    <xf numFmtId="0" fontId="11" fillId="0" borderId="0" xfId="0" applyFont="1" applyAlignment="1">
      <alignment vertical="center"/>
    </xf>
    <xf numFmtId="0" fontId="11" fillId="0" borderId="0" xfId="0" applyFont="1" applyAlignment="1">
      <alignment vertical="center" wrapText="1"/>
    </xf>
    <xf numFmtId="49" fontId="10" fillId="0" borderId="0" xfId="0" applyNumberFormat="1" applyFont="1" applyAlignment="1">
      <alignment vertical="center" wrapText="1"/>
    </xf>
    <xf numFmtId="49" fontId="10" fillId="0" borderId="0" xfId="0" applyNumberFormat="1" applyFont="1" applyAlignment="1">
      <alignment vertical="center"/>
    </xf>
    <xf numFmtId="49" fontId="17" fillId="0" borderId="0" xfId="2" applyNumberFormat="1" applyFont="1" applyFill="1" applyBorder="1" applyAlignment="1" applyProtection="1">
      <alignment horizontal="center" vertical="center"/>
    </xf>
    <xf numFmtId="49" fontId="11" fillId="0" borderId="0" xfId="0" applyNumberFormat="1" applyFont="1" applyAlignment="1">
      <alignment vertical="center" wrapText="1"/>
    </xf>
    <xf numFmtId="0" fontId="21" fillId="2" borderId="4" xfId="5" applyFont="1" applyFill="1" applyBorder="1" applyAlignment="1">
      <alignment vertical="center"/>
    </xf>
    <xf numFmtId="0" fontId="21" fillId="0" borderId="4" xfId="5" applyFont="1" applyBorder="1" applyAlignment="1">
      <alignment vertical="center"/>
    </xf>
    <xf numFmtId="49" fontId="22" fillId="0" borderId="0" xfId="4" applyNumberFormat="1" applyFont="1" applyFill="1" applyBorder="1" applyAlignment="1" applyProtection="1">
      <alignment vertical="center"/>
    </xf>
    <xf numFmtId="0" fontId="23" fillId="0" borderId="0" xfId="5" applyFont="1" applyAlignment="1">
      <alignment vertical="center" wrapText="1"/>
    </xf>
    <xf numFmtId="1" fontId="22" fillId="0" borderId="0" xfId="4" applyNumberFormat="1" applyFont="1" applyFill="1" applyBorder="1" applyAlignment="1" applyProtection="1">
      <alignment vertical="center"/>
    </xf>
    <xf numFmtId="0" fontId="24" fillId="5" borderId="11" xfId="0" applyFont="1" applyFill="1" applyBorder="1" applyAlignment="1">
      <alignment vertical="center"/>
    </xf>
    <xf numFmtId="0" fontId="24" fillId="5" borderId="12" xfId="0" applyFont="1" applyFill="1" applyBorder="1" applyAlignment="1">
      <alignment vertical="center"/>
    </xf>
    <xf numFmtId="0" fontId="24" fillId="5" borderId="14" xfId="0" applyFont="1" applyFill="1" applyBorder="1" applyAlignment="1">
      <alignment vertical="center"/>
    </xf>
    <xf numFmtId="0" fontId="24" fillId="5" borderId="0" xfId="0" applyFont="1" applyFill="1" applyAlignment="1">
      <alignment vertical="center"/>
    </xf>
    <xf numFmtId="0" fontId="24" fillId="5" borderId="16" xfId="0" applyFont="1" applyFill="1" applyBorder="1" applyAlignment="1">
      <alignment vertical="center"/>
    </xf>
    <xf numFmtId="0" fontId="24" fillId="5" borderId="17" xfId="0" applyFont="1" applyFill="1" applyBorder="1" applyAlignment="1">
      <alignment vertical="center"/>
    </xf>
    <xf numFmtId="164" fontId="17" fillId="4" borderId="11" xfId="3" applyNumberFormat="1" applyFont="1" applyFill="1" applyBorder="1" applyAlignment="1" applyProtection="1">
      <alignment vertical="center"/>
    </xf>
    <xf numFmtId="164" fontId="17" fillId="4" borderId="12" xfId="3" applyNumberFormat="1" applyFont="1" applyFill="1" applyBorder="1" applyAlignment="1" applyProtection="1">
      <alignment vertical="center"/>
    </xf>
    <xf numFmtId="164" fontId="17" fillId="4" borderId="14" xfId="3" applyNumberFormat="1" applyFont="1" applyFill="1" applyBorder="1" applyAlignment="1" applyProtection="1">
      <alignment vertical="center"/>
    </xf>
    <xf numFmtId="164" fontId="17" fillId="4" borderId="0" xfId="3" applyNumberFormat="1" applyFont="1" applyFill="1" applyBorder="1" applyAlignment="1" applyProtection="1">
      <alignment vertical="center"/>
    </xf>
    <xf numFmtId="164" fontId="17" fillId="4" borderId="22" xfId="3" applyNumberFormat="1" applyFont="1" applyFill="1" applyBorder="1" applyAlignment="1" applyProtection="1">
      <alignment vertical="center"/>
    </xf>
    <xf numFmtId="164" fontId="17" fillId="4" borderId="23" xfId="3" applyNumberFormat="1" applyFont="1" applyFill="1" applyBorder="1" applyAlignment="1" applyProtection="1">
      <alignment vertical="center"/>
    </xf>
    <xf numFmtId="0" fontId="24" fillId="5" borderId="24" xfId="0" applyFont="1" applyFill="1" applyBorder="1" applyAlignment="1">
      <alignment vertical="center"/>
    </xf>
    <xf numFmtId="0" fontId="24" fillId="5" borderId="25" xfId="0" applyFont="1" applyFill="1" applyBorder="1" applyAlignment="1">
      <alignment vertical="center"/>
    </xf>
    <xf numFmtId="164" fontId="11" fillId="0" borderId="4" xfId="3" applyNumberFormat="1" applyFont="1" applyFill="1" applyBorder="1" applyAlignment="1" applyProtection="1">
      <alignment vertical="center"/>
    </xf>
    <xf numFmtId="4" fontId="25" fillId="6" borderId="4" xfId="0" applyNumberFormat="1" applyFont="1" applyFill="1" applyBorder="1" applyAlignment="1" applyProtection="1">
      <alignment horizontal="right" vertical="center"/>
      <protection locked="0"/>
    </xf>
    <xf numFmtId="4" fontId="25" fillId="7" borderId="4" xfId="0" applyNumberFormat="1" applyFont="1" applyFill="1" applyBorder="1" applyAlignment="1">
      <alignment horizontal="right" vertical="center"/>
    </xf>
    <xf numFmtId="0" fontId="19" fillId="0" borderId="0" xfId="0" applyFont="1"/>
    <xf numFmtId="0" fontId="25" fillId="8" borderId="26"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27" xfId="0" applyFont="1" applyFill="1" applyBorder="1" applyAlignment="1">
      <alignment horizontal="center" vertical="center"/>
    </xf>
    <xf numFmtId="0" fontId="25" fillId="0" borderId="0" xfId="0" applyFont="1" applyAlignment="1">
      <alignment vertical="center"/>
    </xf>
    <xf numFmtId="4" fontId="25" fillId="0" borderId="0" xfId="0" applyNumberFormat="1" applyFont="1" applyAlignment="1">
      <alignment horizontal="right" vertical="center"/>
    </xf>
    <xf numFmtId="0" fontId="21" fillId="0" borderId="19" xfId="5" applyFont="1" applyBorder="1" applyAlignment="1">
      <alignment vertical="center"/>
    </xf>
    <xf numFmtId="0" fontId="21" fillId="0" borderId="20" xfId="5" applyFont="1" applyBorder="1" applyAlignment="1">
      <alignment vertical="center"/>
    </xf>
    <xf numFmtId="0" fontId="21" fillId="0" borderId="21" xfId="5" applyFont="1" applyBorder="1" applyAlignment="1">
      <alignment vertical="center"/>
    </xf>
    <xf numFmtId="4" fontId="25" fillId="0" borderId="14" xfId="0" applyNumberFormat="1" applyFont="1" applyBorder="1" applyAlignment="1">
      <alignment horizontal="left" vertical="center" wrapText="1"/>
    </xf>
    <xf numFmtId="4" fontId="25" fillId="0" borderId="14" xfId="0" applyNumberFormat="1" applyFont="1" applyBorder="1" applyAlignment="1">
      <alignment horizontal="right" vertical="center"/>
    </xf>
    <xf numFmtId="4" fontId="26" fillId="0" borderId="0" xfId="0" applyNumberFormat="1" applyFont="1" applyAlignment="1">
      <alignment horizontal="right" vertical="center"/>
    </xf>
    <xf numFmtId="0" fontId="26" fillId="0" borderId="0" xfId="0" applyFont="1" applyAlignment="1">
      <alignment vertical="center"/>
    </xf>
    <xf numFmtId="0" fontId="19" fillId="0" borderId="4" xfId="0" applyFont="1" applyBorder="1" applyAlignment="1">
      <alignment horizontal="center" vertical="center"/>
    </xf>
    <xf numFmtId="0" fontId="19" fillId="0" borderId="4" xfId="0" applyFont="1" applyBorder="1"/>
    <xf numFmtId="4" fontId="19" fillId="7" borderId="4" xfId="0" applyNumberFormat="1" applyFont="1" applyFill="1" applyBorder="1" applyAlignment="1">
      <alignment horizontal="right" vertical="center"/>
    </xf>
    <xf numFmtId="4" fontId="26" fillId="7" borderId="4" xfId="0" applyNumberFormat="1" applyFont="1" applyFill="1" applyBorder="1" applyAlignment="1">
      <alignment horizontal="right" vertical="center"/>
    </xf>
    <xf numFmtId="0" fontId="25" fillId="8" borderId="4" xfId="0" applyFont="1" applyFill="1" applyBorder="1" applyAlignment="1">
      <alignment horizontal="center" vertical="center" wrapText="1"/>
    </xf>
    <xf numFmtId="0" fontId="25" fillId="0" borderId="4" xfId="0" applyFont="1" applyBorder="1" applyAlignment="1">
      <alignment horizontal="center" vertical="center" wrapText="1"/>
    </xf>
    <xf numFmtId="4" fontId="24" fillId="5" borderId="28" xfId="0" applyNumberFormat="1" applyFont="1" applyFill="1" applyBorder="1" applyAlignment="1">
      <alignment vertical="center"/>
    </xf>
    <xf numFmtId="4" fontId="24" fillId="5" borderId="29" xfId="0" applyNumberFormat="1" applyFont="1" applyFill="1" applyBorder="1" applyAlignment="1">
      <alignment horizontal="right" vertical="center"/>
    </xf>
    <xf numFmtId="4" fontId="24" fillId="5" borderId="30" xfId="0" applyNumberFormat="1" applyFont="1" applyFill="1" applyBorder="1" applyAlignment="1">
      <alignment horizontal="right" vertical="center"/>
    </xf>
    <xf numFmtId="4" fontId="24" fillId="5" borderId="31" xfId="0" applyNumberFormat="1" applyFont="1" applyFill="1" applyBorder="1" applyAlignment="1">
      <alignment horizontal="right" vertical="center"/>
    </xf>
    <xf numFmtId="4" fontId="17" fillId="4" borderId="31" xfId="3" applyNumberFormat="1" applyFont="1" applyFill="1" applyBorder="1" applyAlignment="1" applyProtection="1">
      <alignment horizontal="right" vertical="center"/>
    </xf>
    <xf numFmtId="4" fontId="17" fillId="4" borderId="29" xfId="3" applyNumberFormat="1" applyFont="1" applyFill="1" applyBorder="1" applyAlignment="1" applyProtection="1">
      <alignment horizontal="right" vertical="center"/>
    </xf>
    <xf numFmtId="4" fontId="17" fillId="4" borderId="32" xfId="3" applyNumberFormat="1" applyFont="1" applyFill="1" applyBorder="1" applyAlignment="1" applyProtection="1">
      <alignment vertical="center"/>
    </xf>
    <xf numFmtId="4" fontId="10" fillId="0" borderId="0" xfId="0" applyNumberFormat="1" applyFont="1"/>
    <xf numFmtId="4" fontId="25" fillId="7" borderId="4" xfId="0" applyNumberFormat="1" applyFont="1" applyFill="1" applyBorder="1" applyAlignment="1" applyProtection="1">
      <alignment horizontal="right" vertical="center"/>
      <protection hidden="1"/>
    </xf>
    <xf numFmtId="4" fontId="26" fillId="7" borderId="4" xfId="0" applyNumberFormat="1" applyFont="1" applyFill="1" applyBorder="1" applyAlignment="1" applyProtection="1">
      <alignment horizontal="right" vertical="center"/>
      <protection hidden="1"/>
    </xf>
    <xf numFmtId="0" fontId="12" fillId="0" borderId="0" xfId="0" applyFont="1" applyProtection="1">
      <protection hidden="1"/>
    </xf>
    <xf numFmtId="0" fontId="27" fillId="0" borderId="0" xfId="5" applyFont="1" applyAlignment="1" applyProtection="1">
      <alignment vertical="center"/>
      <protection hidden="1"/>
    </xf>
    <xf numFmtId="0" fontId="14" fillId="0" borderId="33" xfId="5" applyFont="1" applyBorder="1" applyAlignment="1" applyProtection="1">
      <alignment vertical="center"/>
      <protection hidden="1"/>
    </xf>
    <xf numFmtId="49" fontId="15" fillId="0" borderId="0" xfId="4" applyNumberFormat="1" applyFont="1" applyFill="1" applyBorder="1" applyAlignment="1" applyProtection="1">
      <alignment vertical="center"/>
      <protection hidden="1"/>
    </xf>
    <xf numFmtId="0" fontId="14" fillId="0" borderId="35" xfId="5" applyFont="1" applyBorder="1" applyAlignment="1" applyProtection="1">
      <alignment vertical="center"/>
      <protection hidden="1"/>
    </xf>
    <xf numFmtId="1" fontId="15" fillId="0" borderId="0" xfId="4" applyNumberFormat="1" applyFont="1" applyFill="1" applyBorder="1" applyAlignment="1" applyProtection="1">
      <alignment vertical="center"/>
      <protection hidden="1"/>
    </xf>
    <xf numFmtId="0" fontId="14" fillId="0" borderId="37" xfId="5" applyFont="1" applyBorder="1" applyAlignment="1" applyProtection="1">
      <alignment vertical="center"/>
      <protection hidden="1"/>
    </xf>
    <xf numFmtId="0" fontId="14" fillId="0" borderId="34" xfId="5" applyFont="1" applyBorder="1" applyAlignment="1" applyProtection="1">
      <alignment vertical="center"/>
      <protection hidden="1"/>
    </xf>
    <xf numFmtId="0" fontId="12" fillId="9" borderId="35" xfId="0" applyFont="1" applyFill="1" applyBorder="1" applyProtection="1">
      <protection hidden="1"/>
    </xf>
    <xf numFmtId="4" fontId="12" fillId="9" borderId="36" xfId="0" applyNumberFormat="1" applyFont="1" applyFill="1" applyBorder="1" applyProtection="1">
      <protection hidden="1"/>
    </xf>
    <xf numFmtId="0" fontId="12" fillId="7" borderId="37" xfId="0" applyFont="1" applyFill="1" applyBorder="1" applyProtection="1">
      <protection hidden="1"/>
    </xf>
    <xf numFmtId="4" fontId="12" fillId="7" borderId="38" xfId="0" applyNumberFormat="1" applyFont="1" applyFill="1" applyBorder="1" applyProtection="1">
      <protection hidden="1"/>
    </xf>
    <xf numFmtId="0" fontId="14" fillId="0" borderId="39" xfId="5" applyFont="1" applyBorder="1" applyAlignment="1" applyProtection="1">
      <alignment vertical="center"/>
      <protection hidden="1"/>
    </xf>
    <xf numFmtId="0" fontId="14" fillId="0" borderId="40" xfId="5" applyFont="1" applyBorder="1" applyAlignment="1" applyProtection="1">
      <alignment vertical="center"/>
      <protection hidden="1"/>
    </xf>
    <xf numFmtId="0" fontId="14" fillId="0" borderId="0" xfId="5" applyFont="1" applyAlignment="1" applyProtection="1">
      <alignment vertical="center"/>
      <protection hidden="1"/>
    </xf>
    <xf numFmtId="4" fontId="14" fillId="7" borderId="38" xfId="0" applyNumberFormat="1" applyFont="1" applyFill="1" applyBorder="1" applyProtection="1">
      <protection hidden="1"/>
    </xf>
    <xf numFmtId="165" fontId="10" fillId="0" borderId="0" xfId="0" applyNumberFormat="1" applyFont="1" applyAlignment="1">
      <alignment vertical="center"/>
    </xf>
    <xf numFmtId="165" fontId="10" fillId="5" borderId="6" xfId="3" applyNumberFormat="1" applyFont="1" applyFill="1" applyBorder="1" applyAlignment="1" applyProtection="1">
      <alignment vertical="center"/>
    </xf>
    <xf numFmtId="165" fontId="10" fillId="5" borderId="7" xfId="3" applyNumberFormat="1" applyFont="1" applyFill="1" applyBorder="1" applyAlignment="1" applyProtection="1">
      <alignment vertical="center"/>
    </xf>
    <xf numFmtId="165" fontId="10" fillId="5" borderId="8" xfId="3" applyNumberFormat="1" applyFont="1" applyFill="1" applyBorder="1" applyAlignment="1" applyProtection="1">
      <alignment vertical="center"/>
    </xf>
    <xf numFmtId="165" fontId="10" fillId="5" borderId="9" xfId="3" applyNumberFormat="1" applyFont="1" applyFill="1" applyBorder="1" applyAlignment="1" applyProtection="1">
      <alignment vertical="center"/>
    </xf>
    <xf numFmtId="165" fontId="10" fillId="5" borderId="10" xfId="3" applyNumberFormat="1" applyFont="1" applyFill="1" applyBorder="1" applyAlignment="1" applyProtection="1">
      <alignment vertical="center"/>
    </xf>
    <xf numFmtId="165" fontId="10" fillId="0" borderId="0" xfId="3" applyNumberFormat="1" applyFont="1" applyFill="1" applyBorder="1" applyAlignment="1" applyProtection="1">
      <alignment vertical="center"/>
    </xf>
    <xf numFmtId="0" fontId="19" fillId="0" borderId="4" xfId="0" applyFont="1" applyBorder="1" applyAlignment="1">
      <alignment horizontal="center" vertical="center" wrapText="1"/>
    </xf>
    <xf numFmtId="0" fontId="9" fillId="0" borderId="4" xfId="0" applyFont="1" applyBorder="1" applyAlignment="1">
      <alignment horizontal="center" vertical="center"/>
    </xf>
    <xf numFmtId="167" fontId="19" fillId="0" borderId="4" xfId="0" applyNumberFormat="1" applyFont="1" applyBorder="1" applyAlignment="1">
      <alignment horizontal="right"/>
    </xf>
    <xf numFmtId="168" fontId="25" fillId="0" borderId="4" xfId="0" applyNumberFormat="1" applyFont="1" applyBorder="1" applyAlignment="1">
      <alignment horizontal="right" vertical="center"/>
    </xf>
    <xf numFmtId="167" fontId="21" fillId="0" borderId="21" xfId="5" applyNumberFormat="1" applyFont="1" applyBorder="1" applyAlignment="1">
      <alignment vertical="center"/>
    </xf>
    <xf numFmtId="167" fontId="19" fillId="0" borderId="4" xfId="0" applyNumberFormat="1" applyFont="1" applyBorder="1"/>
    <xf numFmtId="49" fontId="14" fillId="0" borderId="50" xfId="5" applyNumberFormat="1" applyFont="1" applyBorder="1" applyAlignment="1" applyProtection="1">
      <alignment horizontal="right" vertical="center"/>
      <protection hidden="1"/>
    </xf>
    <xf numFmtId="49" fontId="14" fillId="0" borderId="38" xfId="5" applyNumberFormat="1" applyFont="1" applyBorder="1" applyAlignment="1" applyProtection="1">
      <alignment horizontal="right" vertical="center"/>
      <protection hidden="1"/>
    </xf>
    <xf numFmtId="49" fontId="14" fillId="0" borderId="36" xfId="5" applyNumberFormat="1" applyFont="1" applyBorder="1" applyAlignment="1" applyProtection="1">
      <alignment horizontal="right" vertical="center"/>
      <protection hidden="1"/>
    </xf>
    <xf numFmtId="49" fontId="11" fillId="0" borderId="0" xfId="0" applyNumberFormat="1" applyFont="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49" fontId="10" fillId="3" borderId="19" xfId="0" applyNumberFormat="1" applyFont="1" applyFill="1" applyBorder="1" applyAlignment="1" applyProtection="1">
      <alignment horizontal="center" vertical="center"/>
      <protection locked="0"/>
    </xf>
    <xf numFmtId="49" fontId="10" fillId="3" borderId="20" xfId="0" applyNumberFormat="1" applyFont="1" applyFill="1" applyBorder="1" applyAlignment="1" applyProtection="1">
      <alignment horizontal="center" vertical="center"/>
      <protection locked="0"/>
    </xf>
    <xf numFmtId="49" fontId="10" fillId="3" borderId="21" xfId="0" applyNumberFormat="1" applyFont="1" applyFill="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9" fontId="11" fillId="6" borderId="4" xfId="0" applyNumberFormat="1" applyFont="1" applyFill="1" applyBorder="1" applyAlignment="1" applyProtection="1">
      <alignment horizontal="center" vertical="center" wrapText="1"/>
      <protection locked="0"/>
    </xf>
    <xf numFmtId="49" fontId="10" fillId="6" borderId="4" xfId="0" applyNumberFormat="1" applyFont="1" applyFill="1" applyBorder="1" applyAlignment="1" applyProtection="1">
      <alignment horizontal="center" vertical="center" wrapText="1"/>
      <protection locked="0"/>
    </xf>
    <xf numFmtId="0" fontId="28" fillId="0" borderId="14" xfId="0" applyFont="1" applyBorder="1" applyAlignment="1">
      <alignment horizontal="justify" vertical="center" wrapText="1"/>
    </xf>
    <xf numFmtId="0" fontId="28" fillId="0" borderId="0" xfId="0" applyFont="1" applyAlignment="1">
      <alignment horizontal="justify" vertical="center" wrapText="1"/>
    </xf>
    <xf numFmtId="0" fontId="20" fillId="2" borderId="14" xfId="5" applyFont="1" applyFill="1" applyBorder="1" applyAlignment="1">
      <alignment horizontal="left" vertical="center" wrapText="1"/>
    </xf>
    <xf numFmtId="0" fontId="20" fillId="2" borderId="0" xfId="5" applyFont="1" applyFill="1" applyAlignment="1">
      <alignment horizontal="left" vertical="center" wrapText="1"/>
    </xf>
    <xf numFmtId="0" fontId="20" fillId="0" borderId="14" xfId="5" applyFont="1" applyBorder="1" applyAlignment="1">
      <alignment horizontal="left" vertical="center" wrapText="1"/>
    </xf>
    <xf numFmtId="0" fontId="20" fillId="0" borderId="0" xfId="5" applyFont="1" applyAlignment="1">
      <alignment horizontal="left" vertical="center" wrapText="1"/>
    </xf>
    <xf numFmtId="165" fontId="10" fillId="3" borderId="4" xfId="3" applyNumberFormat="1" applyFont="1" applyFill="1" applyBorder="1" applyAlignment="1" applyProtection="1">
      <alignment horizontal="center" vertical="center" wrapText="1"/>
      <protection locked="0"/>
    </xf>
    <xf numFmtId="0" fontId="12" fillId="2" borderId="0" xfId="5" applyFont="1" applyFill="1" applyAlignment="1">
      <alignment horizontal="left" vertical="center" wrapText="1"/>
    </xf>
    <xf numFmtId="0" fontId="19" fillId="2" borderId="0" xfId="5" applyFont="1" applyFill="1" applyAlignment="1">
      <alignment horizontal="left" vertical="center" wrapText="1"/>
    </xf>
    <xf numFmtId="0" fontId="14" fillId="0" borderId="41" xfId="5" applyFont="1" applyBorder="1" applyAlignment="1">
      <alignment horizontal="left" vertical="center"/>
    </xf>
    <xf numFmtId="0" fontId="14" fillId="0" borderId="32" xfId="5" applyFont="1" applyBorder="1" applyAlignment="1">
      <alignment horizontal="left" vertical="center"/>
    </xf>
    <xf numFmtId="49" fontId="15" fillId="0" borderId="42" xfId="4" applyNumberFormat="1" applyFont="1" applyFill="1" applyBorder="1" applyAlignment="1" applyProtection="1">
      <alignment horizontal="right" vertical="center"/>
    </xf>
    <xf numFmtId="49" fontId="15" fillId="0" borderId="43" xfId="4" applyNumberFormat="1" applyFont="1" applyFill="1" applyBorder="1" applyAlignment="1" applyProtection="1">
      <alignment horizontal="right" vertical="center"/>
    </xf>
    <xf numFmtId="49" fontId="15" fillId="0" borderId="44" xfId="4" applyNumberFormat="1" applyFont="1" applyFill="1" applyBorder="1" applyAlignment="1" applyProtection="1">
      <alignment horizontal="right" vertical="center"/>
    </xf>
    <xf numFmtId="1" fontId="15" fillId="2" borderId="42" xfId="4" applyNumberFormat="1" applyFont="1" applyFill="1" applyBorder="1" applyAlignment="1" applyProtection="1">
      <alignment horizontal="right" vertical="center"/>
    </xf>
    <xf numFmtId="1" fontId="15" fillId="2" borderId="43" xfId="4" applyNumberFormat="1" applyFont="1" applyFill="1" applyBorder="1" applyAlignment="1" applyProtection="1">
      <alignment horizontal="right" vertical="center"/>
    </xf>
    <xf numFmtId="1" fontId="15" fillId="2" borderId="44" xfId="4" applyNumberFormat="1" applyFont="1" applyFill="1" applyBorder="1" applyAlignment="1" applyProtection="1">
      <alignment horizontal="right" vertical="center"/>
    </xf>
    <xf numFmtId="0" fontId="30" fillId="2" borderId="42" xfId="5" applyFont="1" applyFill="1" applyBorder="1" applyAlignment="1">
      <alignment horizontal="center" vertical="center" wrapText="1"/>
    </xf>
    <xf numFmtId="0" fontId="30" fillId="2" borderId="43" xfId="5" applyFont="1" applyFill="1" applyBorder="1" applyAlignment="1">
      <alignment horizontal="center" vertical="center" wrapText="1"/>
    </xf>
    <xf numFmtId="0" fontId="30" fillId="2" borderId="44" xfId="5" applyFont="1" applyFill="1" applyBorder="1" applyAlignment="1">
      <alignment horizontal="center" vertical="center" wrapText="1"/>
    </xf>
    <xf numFmtId="0" fontId="14" fillId="2" borderId="42" xfId="5" applyFont="1" applyFill="1" applyBorder="1" applyAlignment="1">
      <alignment horizontal="left" vertical="center"/>
    </xf>
    <xf numFmtId="0" fontId="14" fillId="2" borderId="44" xfId="5" applyFont="1" applyFill="1" applyBorder="1" applyAlignment="1">
      <alignment horizontal="left" vertical="center"/>
    </xf>
    <xf numFmtId="49" fontId="15" fillId="2" borderId="42" xfId="4" applyNumberFormat="1" applyFont="1" applyFill="1" applyBorder="1" applyAlignment="1" applyProtection="1">
      <alignment horizontal="right" vertical="center"/>
    </xf>
    <xf numFmtId="49" fontId="15" fillId="2" borderId="43" xfId="4" applyNumberFormat="1" applyFont="1" applyFill="1" applyBorder="1" applyAlignment="1" applyProtection="1">
      <alignment horizontal="right" vertical="center"/>
    </xf>
    <xf numFmtId="49" fontId="15" fillId="2" borderId="44" xfId="4" applyNumberFormat="1" applyFont="1" applyFill="1" applyBorder="1" applyAlignment="1" applyProtection="1">
      <alignment horizontal="right" vertical="center"/>
    </xf>
    <xf numFmtId="0" fontId="14" fillId="2" borderId="41" xfId="5" applyFont="1" applyFill="1" applyBorder="1" applyAlignment="1">
      <alignment horizontal="left" vertical="center"/>
    </xf>
    <xf numFmtId="0" fontId="14" fillId="2" borderId="32" xfId="5" applyFont="1" applyFill="1" applyBorder="1" applyAlignment="1">
      <alignment horizontal="left" vertical="center"/>
    </xf>
    <xf numFmtId="49" fontId="15" fillId="0" borderId="42" xfId="0" applyNumberFormat="1" applyFont="1" applyBorder="1" applyAlignment="1">
      <alignment horizontal="right"/>
    </xf>
    <xf numFmtId="49" fontId="15" fillId="0" borderId="43" xfId="0" applyNumberFormat="1" applyFont="1" applyBorder="1" applyAlignment="1">
      <alignment horizontal="right"/>
    </xf>
    <xf numFmtId="49" fontId="15" fillId="0" borderId="44" xfId="0" applyNumberFormat="1" applyFont="1" applyBorder="1" applyAlignment="1">
      <alignment horizontal="right"/>
    </xf>
    <xf numFmtId="164" fontId="32" fillId="4" borderId="45" xfId="3" applyNumberFormat="1" applyFont="1" applyFill="1" applyBorder="1" applyAlignment="1" applyProtection="1">
      <alignment horizontal="center" vertical="center"/>
    </xf>
    <xf numFmtId="164" fontId="32" fillId="4" borderId="46" xfId="3" applyNumberFormat="1" applyFont="1" applyFill="1" applyBorder="1" applyAlignment="1" applyProtection="1">
      <alignment horizontal="center" vertical="center"/>
    </xf>
    <xf numFmtId="164" fontId="32" fillId="4" borderId="48" xfId="3" applyNumberFormat="1" applyFont="1" applyFill="1" applyBorder="1" applyAlignment="1" applyProtection="1">
      <alignment horizontal="center" vertical="center"/>
    </xf>
    <xf numFmtId="0" fontId="15" fillId="0" borderId="42" xfId="4" applyNumberFormat="1" applyFont="1" applyFill="1" applyBorder="1" applyAlignment="1" applyProtection="1">
      <alignment horizontal="right"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19" fillId="0" borderId="19"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31" fillId="5" borderId="49" xfId="0" applyFont="1" applyFill="1" applyBorder="1" applyAlignment="1">
      <alignment horizontal="center" vertical="center"/>
    </xf>
    <xf numFmtId="0" fontId="31" fillId="5" borderId="46" xfId="0" applyFont="1" applyFill="1" applyBorder="1" applyAlignment="1">
      <alignment horizontal="center" vertical="center"/>
    </xf>
    <xf numFmtId="0" fontId="31" fillId="5" borderId="47" xfId="0" applyFont="1" applyFill="1" applyBorder="1" applyAlignment="1">
      <alignment horizontal="center" vertical="center"/>
    </xf>
    <xf numFmtId="167" fontId="12" fillId="0" borderId="19" xfId="0" applyNumberFormat="1" applyFont="1" applyBorder="1" applyAlignment="1">
      <alignment horizontal="right" vertical="center"/>
    </xf>
    <xf numFmtId="167" fontId="12" fillId="0" borderId="20" xfId="0" applyNumberFormat="1" applyFont="1" applyBorder="1" applyAlignment="1">
      <alignment horizontal="right" vertical="center"/>
    </xf>
    <xf numFmtId="167" fontId="12" fillId="0" borderId="21" xfId="0" applyNumberFormat="1" applyFont="1" applyBorder="1" applyAlignment="1">
      <alignment horizontal="right" vertical="center"/>
    </xf>
    <xf numFmtId="0" fontId="31" fillId="5" borderId="45" xfId="0" applyFont="1" applyFill="1" applyBorder="1" applyAlignment="1">
      <alignment horizontal="center" vertical="center"/>
    </xf>
    <xf numFmtId="49" fontId="22" fillId="0" borderId="4" xfId="0" applyNumberFormat="1" applyFont="1" applyBorder="1" applyAlignment="1">
      <alignment horizontal="right" vertical="center"/>
    </xf>
    <xf numFmtId="49" fontId="22" fillId="0" borderId="4" xfId="4" applyNumberFormat="1" applyFont="1" applyFill="1" applyBorder="1" applyAlignment="1" applyProtection="1">
      <alignment horizontal="right" vertical="center"/>
    </xf>
    <xf numFmtId="0" fontId="22" fillId="0" borderId="4" xfId="4" applyNumberFormat="1" applyFont="1" applyFill="1" applyBorder="1" applyAlignment="1" applyProtection="1">
      <alignment horizontal="right" vertical="center"/>
    </xf>
    <xf numFmtId="0" fontId="23" fillId="2" borderId="4" xfId="5" applyFont="1" applyFill="1" applyBorder="1" applyAlignment="1">
      <alignment horizontal="center" vertical="center" wrapText="1"/>
    </xf>
    <xf numFmtId="0" fontId="27" fillId="0" borderId="0" xfId="5" applyFont="1" applyAlignment="1" applyProtection="1">
      <alignment horizontal="center" vertical="center"/>
      <protection hidden="1"/>
    </xf>
  </cellXfs>
  <cellStyles count="6">
    <cellStyle name="Euro" xfId="1" xr:uid="{00000000-0005-0000-0000-000000000000}"/>
    <cellStyle name="Migliaia" xfId="2" builtinId="3"/>
    <cellStyle name="Migliaia [0] 2" xfId="3" xr:uid="{00000000-0005-0000-0000-000002000000}"/>
    <cellStyle name="Migliaia 2" xfId="4" xr:uid="{00000000-0005-0000-0000-000003000000}"/>
    <cellStyle name="Normale" xfId="0" builtinId="0"/>
    <cellStyle name="Normale 2" xfId="5" xr:uid="{00000000-0005-0000-0000-000005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O39"/>
  <sheetViews>
    <sheetView showGridLines="0" tabSelected="1" zoomScale="85" zoomScaleNormal="85" zoomScaleSheetLayoutView="100" workbookViewId="0">
      <selection activeCell="E8" sqref="E8:G8"/>
    </sheetView>
  </sheetViews>
  <sheetFormatPr defaultRowHeight="12.75" x14ac:dyDescent="0.2"/>
  <cols>
    <col min="1" max="1" width="1.85546875" style="29" customWidth="1"/>
    <col min="2" max="2" width="4.140625" style="29" customWidth="1"/>
    <col min="3" max="3" width="1" style="29" customWidth="1"/>
    <col min="4" max="4" width="47.85546875" style="29" customWidth="1"/>
    <col min="5" max="5" width="4.28515625" style="29" customWidth="1"/>
    <col min="6" max="6" width="26.7109375" style="29" customWidth="1"/>
    <col min="7" max="7" width="22.85546875" style="29" customWidth="1"/>
    <col min="8" max="8" width="1.7109375" style="29" customWidth="1"/>
    <col min="9" max="9" width="1.85546875" style="29" customWidth="1"/>
    <col min="10" max="10" width="24.42578125" style="29" customWidth="1"/>
    <col min="11" max="16384" width="9.140625" style="29"/>
  </cols>
  <sheetData>
    <row r="1" spans="1:10" ht="7.5" customHeight="1" x14ac:dyDescent="0.2"/>
    <row r="2" spans="1:10" ht="39" customHeight="1" x14ac:dyDescent="0.2">
      <c r="A2" s="150" t="s">
        <v>3</v>
      </c>
      <c r="B2" s="151"/>
      <c r="C2" s="151"/>
      <c r="D2" s="151"/>
      <c r="E2" s="151"/>
      <c r="F2" s="151"/>
      <c r="G2" s="151"/>
      <c r="H2" s="151"/>
      <c r="I2" s="152"/>
    </row>
    <row r="3" spans="1:10" ht="19.5" customHeight="1" x14ac:dyDescent="0.2">
      <c r="A3" s="30"/>
      <c r="B3" s="31"/>
      <c r="C3" s="31"/>
      <c r="D3" s="31"/>
      <c r="E3" s="31"/>
      <c r="F3" s="31"/>
      <c r="G3" s="31"/>
      <c r="H3" s="31"/>
      <c r="I3" s="32"/>
    </row>
    <row r="4" spans="1:10" ht="18.75" customHeight="1" x14ac:dyDescent="0.2">
      <c r="A4" s="33"/>
      <c r="B4" s="156" t="s">
        <v>26</v>
      </c>
      <c r="C4" s="157"/>
      <c r="D4" s="157"/>
      <c r="E4" s="157"/>
      <c r="F4" s="157"/>
      <c r="G4" s="157"/>
      <c r="H4" s="158"/>
      <c r="I4" s="34"/>
    </row>
    <row r="5" spans="1:10" ht="22.5" customHeight="1" x14ac:dyDescent="0.2">
      <c r="A5" s="33"/>
      <c r="B5" s="161" t="s">
        <v>62</v>
      </c>
      <c r="C5" s="162"/>
      <c r="D5" s="162"/>
      <c r="E5" s="162"/>
      <c r="F5" s="162"/>
      <c r="G5" s="162"/>
      <c r="H5" s="35"/>
      <c r="I5" s="34"/>
      <c r="J5" s="60"/>
    </row>
    <row r="6" spans="1:10" ht="79.900000000000006" customHeight="1" x14ac:dyDescent="0.2">
      <c r="A6" s="33"/>
      <c r="B6" s="161"/>
      <c r="C6" s="162"/>
      <c r="D6" s="162"/>
      <c r="E6" s="162"/>
      <c r="F6" s="162"/>
      <c r="G6" s="162"/>
      <c r="H6" s="34"/>
      <c r="I6" s="34"/>
      <c r="J6" s="61"/>
    </row>
    <row r="7" spans="1:10" ht="18.75" customHeight="1" x14ac:dyDescent="0.2">
      <c r="A7" s="33"/>
      <c r="B7" s="36"/>
      <c r="C7" s="37"/>
      <c r="D7" s="37"/>
      <c r="E7" s="37"/>
      <c r="F7" s="37"/>
      <c r="G7" s="37"/>
      <c r="H7" s="34"/>
      <c r="I7" s="34"/>
    </row>
    <row r="8" spans="1:10" ht="28.5" customHeight="1" x14ac:dyDescent="0.2">
      <c r="A8" s="33"/>
      <c r="B8" s="38" t="s">
        <v>4</v>
      </c>
      <c r="C8" s="39"/>
      <c r="D8" s="39"/>
      <c r="E8" s="153"/>
      <c r="F8" s="154"/>
      <c r="G8" s="155"/>
      <c r="H8" s="34"/>
      <c r="I8" s="34"/>
    </row>
    <row r="9" spans="1:10" ht="5.25" customHeight="1" x14ac:dyDescent="0.2">
      <c r="A9" s="33"/>
      <c r="B9" s="38"/>
      <c r="C9" s="39"/>
      <c r="D9" s="39"/>
      <c r="E9" s="62"/>
      <c r="F9" s="62"/>
      <c r="G9" s="62"/>
      <c r="H9" s="34"/>
      <c r="I9" s="34"/>
    </row>
    <row r="10" spans="1:10" ht="45" customHeight="1" x14ac:dyDescent="0.2">
      <c r="A10" s="33"/>
      <c r="B10" s="40" t="s">
        <v>5</v>
      </c>
      <c r="C10" s="39"/>
      <c r="D10" s="39"/>
      <c r="E10" s="153"/>
      <c r="F10" s="154"/>
      <c r="G10" s="155"/>
      <c r="H10" s="34"/>
      <c r="I10" s="34"/>
    </row>
    <row r="11" spans="1:10" ht="5.25" customHeight="1" x14ac:dyDescent="0.2">
      <c r="A11" s="33"/>
      <c r="B11" s="38"/>
      <c r="C11" s="39"/>
      <c r="D11" s="39"/>
      <c r="E11" s="62"/>
      <c r="F11" s="62"/>
      <c r="G11" s="62"/>
      <c r="H11" s="34"/>
      <c r="I11" s="34"/>
    </row>
    <row r="12" spans="1:10" ht="15.95" customHeight="1" x14ac:dyDescent="0.2">
      <c r="A12" s="33"/>
      <c r="B12" s="38" t="s">
        <v>6</v>
      </c>
      <c r="C12" s="39"/>
      <c r="D12" s="39"/>
      <c r="E12" s="153"/>
      <c r="F12" s="154"/>
      <c r="G12" s="155"/>
      <c r="H12" s="34"/>
      <c r="I12" s="34"/>
    </row>
    <row r="13" spans="1:10" ht="3" customHeight="1" x14ac:dyDescent="0.2">
      <c r="A13" s="33"/>
      <c r="B13" s="38"/>
      <c r="C13" s="39"/>
      <c r="D13" s="39"/>
      <c r="E13" s="62"/>
      <c r="F13" s="62"/>
      <c r="G13" s="62"/>
      <c r="H13" s="34"/>
      <c r="I13" s="34"/>
    </row>
    <row r="14" spans="1:10" ht="16.5" customHeight="1" x14ac:dyDescent="0.2">
      <c r="A14" s="33"/>
      <c r="B14" s="38"/>
      <c r="C14" s="39"/>
      <c r="D14" s="39"/>
      <c r="E14" s="62"/>
      <c r="F14" s="62"/>
      <c r="G14" s="62"/>
      <c r="H14" s="34"/>
      <c r="I14" s="34"/>
    </row>
    <row r="15" spans="1:10" ht="15.95" customHeight="1" x14ac:dyDescent="0.2">
      <c r="A15" s="33"/>
      <c r="B15" s="38" t="s">
        <v>7</v>
      </c>
      <c r="C15" s="39"/>
      <c r="D15" s="39"/>
      <c r="E15" s="153"/>
      <c r="F15" s="154"/>
      <c r="G15" s="155"/>
      <c r="H15" s="34"/>
      <c r="I15" s="34"/>
    </row>
    <row r="16" spans="1:10" ht="3.75" customHeight="1" x14ac:dyDescent="0.2">
      <c r="A16" s="33"/>
      <c r="B16" s="38"/>
      <c r="C16" s="39"/>
      <c r="D16" s="39"/>
      <c r="E16" s="62"/>
      <c r="F16" s="62"/>
      <c r="G16" s="62"/>
      <c r="H16" s="34"/>
      <c r="I16" s="34"/>
    </row>
    <row r="17" spans="1:15" ht="15.95" customHeight="1" x14ac:dyDescent="0.2">
      <c r="A17" s="33"/>
      <c r="B17" s="38" t="s">
        <v>8</v>
      </c>
      <c r="C17" s="39"/>
      <c r="D17" s="39"/>
      <c r="E17" s="153"/>
      <c r="F17" s="154"/>
      <c r="G17" s="155"/>
      <c r="H17" s="34"/>
      <c r="I17" s="34"/>
    </row>
    <row r="18" spans="1:15" ht="3.75" customHeight="1" x14ac:dyDescent="0.2">
      <c r="A18" s="33"/>
      <c r="B18" s="38"/>
      <c r="C18" s="39"/>
      <c r="D18" s="39"/>
      <c r="E18" s="62"/>
      <c r="F18" s="62"/>
      <c r="G18" s="62"/>
      <c r="H18" s="34"/>
      <c r="I18" s="34"/>
    </row>
    <row r="19" spans="1:15" ht="15.95" customHeight="1" x14ac:dyDescent="0.2">
      <c r="A19" s="33"/>
      <c r="B19" s="38" t="s">
        <v>9</v>
      </c>
      <c r="C19" s="39"/>
      <c r="D19" s="39"/>
      <c r="E19" s="153"/>
      <c r="F19" s="154"/>
      <c r="G19" s="155"/>
      <c r="H19" s="34"/>
      <c r="I19" s="34"/>
    </row>
    <row r="20" spans="1:15" ht="17.25" customHeight="1" x14ac:dyDescent="0.2">
      <c r="A20" s="33"/>
      <c r="B20" s="38"/>
      <c r="C20" s="39"/>
      <c r="D20" s="39"/>
      <c r="E20" s="62"/>
      <c r="F20" s="62"/>
      <c r="G20" s="62"/>
      <c r="H20" s="34"/>
      <c r="I20" s="34"/>
    </row>
    <row r="21" spans="1:15" ht="15.95" customHeight="1" x14ac:dyDescent="0.2">
      <c r="A21" s="33"/>
      <c r="B21" s="38" t="s">
        <v>10</v>
      </c>
      <c r="C21" s="39"/>
      <c r="D21" s="39"/>
      <c r="E21" s="153"/>
      <c r="F21" s="154"/>
      <c r="G21" s="155"/>
      <c r="H21" s="34"/>
      <c r="I21" s="34"/>
    </row>
    <row r="22" spans="1:15" ht="3.75" customHeight="1" x14ac:dyDescent="0.2">
      <c r="A22" s="33"/>
      <c r="B22" s="38"/>
      <c r="C22" s="39"/>
      <c r="D22" s="39"/>
      <c r="E22" s="62"/>
      <c r="F22" s="62"/>
      <c r="G22" s="62"/>
      <c r="H22" s="34"/>
      <c r="I22" s="34"/>
    </row>
    <row r="23" spans="1:15" ht="15.95" customHeight="1" x14ac:dyDescent="0.2">
      <c r="A23" s="33"/>
      <c r="B23" s="38" t="s">
        <v>11</v>
      </c>
      <c r="C23" s="39"/>
      <c r="D23" s="39"/>
      <c r="E23" s="153"/>
      <c r="F23" s="154"/>
      <c r="G23" s="155"/>
      <c r="H23" s="34"/>
      <c r="I23" s="34"/>
    </row>
    <row r="24" spans="1:15" ht="3.75" customHeight="1" x14ac:dyDescent="0.2">
      <c r="A24" s="33"/>
      <c r="B24" s="38"/>
      <c r="C24" s="39"/>
      <c r="D24" s="39"/>
      <c r="E24" s="62"/>
      <c r="F24" s="62"/>
      <c r="G24" s="62"/>
      <c r="H24" s="34"/>
      <c r="I24" s="34"/>
    </row>
    <row r="25" spans="1:15" ht="15.95" customHeight="1" x14ac:dyDescent="0.2">
      <c r="A25" s="33"/>
      <c r="B25" s="38" t="s">
        <v>12</v>
      </c>
      <c r="C25" s="39"/>
      <c r="D25" s="39"/>
      <c r="E25" s="153"/>
      <c r="F25" s="154"/>
      <c r="G25" s="155"/>
      <c r="H25" s="34"/>
      <c r="I25" s="34"/>
      <c r="M25" s="133"/>
      <c r="N25" s="133"/>
      <c r="O25" s="133"/>
    </row>
    <row r="26" spans="1:15" ht="9.75" customHeight="1" x14ac:dyDescent="0.2">
      <c r="A26" s="33"/>
      <c r="B26" s="33"/>
      <c r="E26" s="63"/>
      <c r="F26" s="63"/>
      <c r="G26" s="63"/>
      <c r="H26" s="34"/>
      <c r="I26" s="34"/>
    </row>
    <row r="27" spans="1:15" ht="15.95" customHeight="1" x14ac:dyDescent="0.2">
      <c r="A27" s="33"/>
      <c r="B27" s="38" t="s">
        <v>23</v>
      </c>
      <c r="C27" s="39"/>
      <c r="D27" s="39"/>
      <c r="E27" s="160"/>
      <c r="F27" s="160"/>
      <c r="G27" s="160"/>
      <c r="H27" s="34"/>
      <c r="I27" s="34"/>
    </row>
    <row r="28" spans="1:15" ht="15.95" customHeight="1" x14ac:dyDescent="0.2">
      <c r="A28" s="33"/>
      <c r="B28" s="38"/>
      <c r="C28" s="39"/>
      <c r="D28" s="39"/>
      <c r="E28" s="62"/>
      <c r="F28" s="64"/>
      <c r="G28" s="62"/>
      <c r="H28" s="34"/>
      <c r="I28" s="34"/>
    </row>
    <row r="29" spans="1:15" ht="15.95" customHeight="1" x14ac:dyDescent="0.2">
      <c r="A29" s="33"/>
      <c r="B29" s="47" t="s">
        <v>27</v>
      </c>
      <c r="C29" s="48"/>
      <c r="D29" s="39"/>
      <c r="E29" s="159"/>
      <c r="F29" s="159"/>
      <c r="G29" s="159"/>
      <c r="H29" s="34"/>
      <c r="I29" s="34"/>
      <c r="J29" s="60"/>
    </row>
    <row r="30" spans="1:15" ht="15.95" customHeight="1" x14ac:dyDescent="0.2">
      <c r="A30" s="33"/>
      <c r="B30" s="47"/>
      <c r="C30" s="48"/>
      <c r="D30" s="39"/>
      <c r="E30" s="65"/>
      <c r="F30" s="149"/>
      <c r="G30" s="65"/>
      <c r="H30" s="34"/>
      <c r="I30" s="34"/>
      <c r="J30" s="60"/>
    </row>
    <row r="31" spans="1:15" ht="15.95" customHeight="1" x14ac:dyDescent="0.2">
      <c r="A31" s="33"/>
      <c r="B31" s="47" t="s">
        <v>49</v>
      </c>
      <c r="C31" s="48"/>
      <c r="D31" s="39"/>
      <c r="E31" s="159"/>
      <c r="F31" s="159"/>
      <c r="G31" s="159"/>
      <c r="H31" s="34"/>
      <c r="I31" s="34"/>
      <c r="J31" s="60"/>
    </row>
    <row r="32" spans="1:15" ht="19.5" customHeight="1" x14ac:dyDescent="0.2">
      <c r="A32" s="33"/>
      <c r="B32" s="41"/>
      <c r="C32" s="42"/>
      <c r="D32" s="42"/>
      <c r="E32" s="42"/>
      <c r="F32" s="42"/>
      <c r="G32" s="42"/>
      <c r="H32" s="43"/>
      <c r="I32" s="44"/>
    </row>
    <row r="33" spans="1:9" ht="27.75" customHeight="1" x14ac:dyDescent="0.2">
      <c r="A33" s="42"/>
      <c r="B33" s="45"/>
      <c r="C33" s="42"/>
      <c r="D33" s="42"/>
      <c r="E33" s="42"/>
      <c r="F33" s="42"/>
      <c r="G33" s="42"/>
      <c r="H33" s="42"/>
      <c r="I33" s="43"/>
    </row>
    <row r="34" spans="1:9" ht="28.5" customHeight="1" x14ac:dyDescent="0.2"/>
    <row r="35" spans="1:9" ht="28.5" customHeight="1" x14ac:dyDescent="0.2"/>
    <row r="36" spans="1:9" ht="28.5" customHeight="1" x14ac:dyDescent="0.2">
      <c r="A36" s="33"/>
    </row>
    <row r="37" spans="1:9" ht="32.25" customHeight="1" x14ac:dyDescent="0.2">
      <c r="A37" s="33"/>
    </row>
    <row r="38" spans="1:9" ht="6.75" customHeight="1" x14ac:dyDescent="0.2">
      <c r="A38" s="33"/>
    </row>
    <row r="39" spans="1:9" ht="9" customHeight="1" x14ac:dyDescent="0.2">
      <c r="A39" s="46"/>
    </row>
  </sheetData>
  <sheetProtection algorithmName="SHA-512" hashValue="7Sl6CEoi0gatF1f60OVGyosZ+Oy7i7fepPE1G3hGm/rWdJB5XVazTqtVjbAkCfCl4upN6py7/y0I4Il2kLk9gA==" saltValue="n49JfZMn4L5iQNJszn5Hcg==" spinCount="100000" sheet="1" objects="1" scenarios="1" selectLockedCells="1"/>
  <mergeCells count="15">
    <mergeCell ref="E29:G29"/>
    <mergeCell ref="E27:G27"/>
    <mergeCell ref="E31:G31"/>
    <mergeCell ref="B5:G6"/>
    <mergeCell ref="E23:G23"/>
    <mergeCell ref="A2:I2"/>
    <mergeCell ref="E8:G8"/>
    <mergeCell ref="B4:H4"/>
    <mergeCell ref="E10:G10"/>
    <mergeCell ref="E25:G25"/>
    <mergeCell ref="E12:G12"/>
    <mergeCell ref="E15:G15"/>
    <mergeCell ref="E17:G17"/>
    <mergeCell ref="E19:G19"/>
    <mergeCell ref="E21:G21"/>
  </mergeCells>
  <phoneticPr fontId="0" type="noConversion"/>
  <dataValidations count="1">
    <dataValidation type="textLength" operator="equal" allowBlank="1" showErrorMessage="1" errorTitle="ERRORE" error="Inserire il codice esercente tutele graduali di 5 caratteri alfanumerici" sqref="E27:G27" xr:uid="{0DE56EEA-AB0D-4C22-B6EA-442A0FDE9942}">
      <formula1>5</formula1>
    </dataValidation>
  </dataValidations>
  <printOptions horizontalCentered="1" verticalCentered="1"/>
  <pageMargins left="0.78740157480314965" right="0.78740157480314965" top="0.78740157480314965" bottom="0.78740157480314965" header="0.39370078740157483" footer="0.39370078740157483"/>
  <pageSetup paperSize="9" orientation="landscape" r:id="rId1"/>
  <headerFooter alignWithMargins="0">
    <oddHeader>&amp;L&amp;F</oddHeader>
    <oddFooter>&amp;L&amp;A&amp;Rpag. &amp;P/&amp;N</oddFooter>
  </headerFooter>
  <extLst>
    <ext xmlns:x14="http://schemas.microsoft.com/office/spreadsheetml/2009/9/main" uri="{CCE6A557-97BC-4b89-ADB6-D9C93CAAB3DF}">
      <x14:dataValidations xmlns:xm="http://schemas.microsoft.com/office/excel/2006/main" count="1">
        <x14:dataValidation type="list" showInputMessage="1" showErrorMessage="1" errorTitle="Errore" error="Selezionare un valore dalla lista" prompt="Inserire il codice esercente per attivare la lista delle aree territoriali" xr:uid="{00000000-0002-0000-0000-000000000000}">
          <x14:formula1>
            <xm:f>_xlfn.IFS(E27='Aree territoriali'!F1,Iren_Mercato_S.p.A.,E27='Aree territoriali'!G1,HERA_COMM_SPA,E27='Aree territoriali'!H1,A2A_Energia_S.p.A.,E27='Aree territoriali'!I1,Axpo_Italia_S.p.A.)</xm:f>
          </x14:formula1>
          <xm:sqref>E29:G29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workbookViewId="0">
      <selection activeCell="A15" sqref="A15"/>
    </sheetView>
  </sheetViews>
  <sheetFormatPr defaultRowHeight="12.75" x14ac:dyDescent="0.2"/>
  <cols>
    <col min="1" max="1" width="49" bestFit="1" customWidth="1"/>
    <col min="2" max="2" width="17.5703125" bestFit="1" customWidth="1"/>
    <col min="3" max="3" width="15" bestFit="1" customWidth="1"/>
    <col min="4" max="4" width="18.140625" bestFit="1" customWidth="1"/>
  </cols>
  <sheetData>
    <row r="1" spans="1:9" x14ac:dyDescent="0.2">
      <c r="A1" t="s">
        <v>63</v>
      </c>
      <c r="B1" t="s">
        <v>64</v>
      </c>
      <c r="C1" t="s">
        <v>65</v>
      </c>
      <c r="D1" t="s">
        <v>66</v>
      </c>
      <c r="F1" t="s">
        <v>91</v>
      </c>
      <c r="G1" t="s">
        <v>92</v>
      </c>
      <c r="H1" t="s">
        <v>93</v>
      </c>
      <c r="I1" t="s">
        <v>94</v>
      </c>
    </row>
    <row r="2" spans="1:9" x14ac:dyDescent="0.2">
      <c r="A2" t="s">
        <v>67</v>
      </c>
      <c r="B2" t="s">
        <v>68</v>
      </c>
      <c r="C2">
        <v>0</v>
      </c>
      <c r="D2">
        <v>0</v>
      </c>
      <c r="F2" t="s">
        <v>67</v>
      </c>
      <c r="G2" t="s">
        <v>76</v>
      </c>
      <c r="H2" t="s">
        <v>69</v>
      </c>
      <c r="I2" t="s">
        <v>72</v>
      </c>
    </row>
    <row r="3" spans="1:9" x14ac:dyDescent="0.2">
      <c r="A3" t="s">
        <v>69</v>
      </c>
      <c r="B3" t="s">
        <v>70</v>
      </c>
      <c r="C3">
        <v>4.57</v>
      </c>
      <c r="D3">
        <v>0.45700000000000002</v>
      </c>
      <c r="F3" t="s">
        <v>74</v>
      </c>
      <c r="G3" t="s">
        <v>78</v>
      </c>
      <c r="H3" t="s">
        <v>71</v>
      </c>
    </row>
    <row r="4" spans="1:9" x14ac:dyDescent="0.2">
      <c r="A4" t="s">
        <v>71</v>
      </c>
      <c r="B4" t="s">
        <v>70</v>
      </c>
      <c r="C4">
        <v>0</v>
      </c>
      <c r="D4">
        <v>0</v>
      </c>
      <c r="G4" t="s">
        <v>79</v>
      </c>
      <c r="H4" t="s">
        <v>75</v>
      </c>
    </row>
    <row r="5" spans="1:9" x14ac:dyDescent="0.2">
      <c r="A5" t="s">
        <v>72</v>
      </c>
      <c r="B5" t="s">
        <v>73</v>
      </c>
      <c r="C5">
        <v>0</v>
      </c>
      <c r="D5">
        <v>0</v>
      </c>
    </row>
    <row r="6" spans="1:9" x14ac:dyDescent="0.2">
      <c r="A6" t="s">
        <v>74</v>
      </c>
      <c r="B6" t="s">
        <v>68</v>
      </c>
      <c r="C6">
        <v>0</v>
      </c>
      <c r="D6">
        <v>0</v>
      </c>
    </row>
    <row r="7" spans="1:9" x14ac:dyDescent="0.2">
      <c r="A7" t="s">
        <v>75</v>
      </c>
      <c r="B7" t="s">
        <v>70</v>
      </c>
      <c r="C7">
        <v>0</v>
      </c>
      <c r="D7">
        <v>0</v>
      </c>
    </row>
    <row r="8" spans="1:9" x14ac:dyDescent="0.2">
      <c r="A8" t="s">
        <v>76</v>
      </c>
      <c r="B8" t="s">
        <v>77</v>
      </c>
      <c r="C8">
        <v>7.47</v>
      </c>
      <c r="D8">
        <v>0.747</v>
      </c>
    </row>
    <row r="9" spans="1:9" x14ac:dyDescent="0.2">
      <c r="A9" t="s">
        <v>78</v>
      </c>
      <c r="B9" t="s">
        <v>77</v>
      </c>
      <c r="C9">
        <v>0</v>
      </c>
      <c r="D9">
        <v>0</v>
      </c>
    </row>
    <row r="10" spans="1:9" x14ac:dyDescent="0.2">
      <c r="A10" t="s">
        <v>79</v>
      </c>
      <c r="B10" t="s">
        <v>77</v>
      </c>
      <c r="C10">
        <v>2.94</v>
      </c>
      <c r="D10">
        <v>0.29399999999999998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0"/>
  <sheetViews>
    <sheetView showGridLines="0" zoomScale="80" zoomScaleNormal="80" workbookViewId="0">
      <selection activeCell="M14" sqref="M14"/>
    </sheetView>
  </sheetViews>
  <sheetFormatPr defaultRowHeight="12.75" x14ac:dyDescent="0.2"/>
  <cols>
    <col min="1" max="4" width="13.7109375" style="1" customWidth="1"/>
    <col min="5" max="5" width="20.7109375" style="1" customWidth="1"/>
    <col min="6" max="7" width="9.140625" style="1"/>
    <col min="8" max="8" width="15.28515625" style="1" customWidth="1"/>
    <col min="9" max="9" width="19.42578125" style="1" customWidth="1"/>
    <col min="10" max="10" width="9.85546875" style="1" customWidth="1"/>
    <col min="11" max="11" width="9.140625" style="1"/>
    <col min="12" max="15" width="13.7109375" style="1" customWidth="1"/>
    <col min="16" max="16" width="20.7109375" style="1" customWidth="1"/>
    <col min="17" max="19" width="9.140625" style="1"/>
    <col min="20" max="20" width="11.140625" style="1" customWidth="1"/>
    <col min="21" max="30" width="9.140625" style="1"/>
    <col min="31" max="31" width="17" style="1" customWidth="1"/>
    <col min="32" max="16384" width="9.140625" style="1"/>
  </cols>
  <sheetData>
    <row r="1" spans="1:31" ht="19.5" thickBot="1" x14ac:dyDescent="0.25">
      <c r="A1" s="178" t="s">
        <v>37</v>
      </c>
      <c r="B1" s="179"/>
      <c r="C1" s="179"/>
      <c r="D1" s="179"/>
      <c r="E1" s="179"/>
      <c r="F1" s="179"/>
      <c r="G1" s="179"/>
      <c r="H1" s="179"/>
      <c r="I1" s="179"/>
    </row>
    <row r="2" spans="1:31" ht="19.5" thickBot="1" x14ac:dyDescent="0.25">
      <c r="A2" s="178" t="s">
        <v>33</v>
      </c>
      <c r="B2" s="179"/>
      <c r="C2" s="179"/>
      <c r="D2" s="179"/>
      <c r="E2" s="179"/>
      <c r="F2" s="179"/>
      <c r="G2" s="179"/>
      <c r="H2" s="179"/>
      <c r="I2" s="180"/>
    </row>
    <row r="3" spans="1:31" ht="16.5" thickBot="1" x14ac:dyDescent="0.25">
      <c r="A3" s="181" t="s">
        <v>13</v>
      </c>
      <c r="B3" s="182"/>
      <c r="C3" s="183">
        <f>INFO!E8</f>
        <v>0</v>
      </c>
      <c r="D3" s="184"/>
      <c r="E3" s="184"/>
      <c r="F3" s="184"/>
      <c r="G3" s="184"/>
      <c r="H3" s="184"/>
      <c r="I3" s="185"/>
    </row>
    <row r="4" spans="1:31" ht="16.5" thickBot="1" x14ac:dyDescent="0.25">
      <c r="A4" s="186" t="s">
        <v>24</v>
      </c>
      <c r="B4" s="187"/>
      <c r="C4" s="175">
        <f>INFO!E27</f>
        <v>0</v>
      </c>
      <c r="D4" s="176"/>
      <c r="E4" s="176"/>
      <c r="F4" s="176"/>
      <c r="G4" s="176"/>
      <c r="H4" s="176"/>
      <c r="I4" s="177"/>
    </row>
    <row r="5" spans="1:31" ht="16.5" thickBot="1" x14ac:dyDescent="0.25">
      <c r="A5" s="170" t="s">
        <v>28</v>
      </c>
      <c r="B5" s="171"/>
      <c r="C5" s="175">
        <f>INFO!E29</f>
        <v>0</v>
      </c>
      <c r="D5" s="176"/>
      <c r="E5" s="176"/>
      <c r="F5" s="176"/>
      <c r="G5" s="176"/>
      <c r="H5" s="176"/>
      <c r="I5" s="177"/>
    </row>
    <row r="6" spans="1:31" ht="16.5" thickBot="1" x14ac:dyDescent="0.25">
      <c r="A6" s="170" t="s">
        <v>48</v>
      </c>
      <c r="B6" s="171"/>
      <c r="C6" s="172" t="s">
        <v>80</v>
      </c>
      <c r="D6" s="173"/>
      <c r="E6" s="173"/>
      <c r="F6" s="173"/>
      <c r="G6" s="173"/>
      <c r="H6" s="173"/>
      <c r="I6" s="174"/>
    </row>
    <row r="7" spans="1:31" ht="12.75" customHeight="1" x14ac:dyDescent="0.2">
      <c r="B7" s="51"/>
      <c r="C7" s="51"/>
      <c r="D7" s="51"/>
      <c r="E7" s="51"/>
      <c r="F7" s="51"/>
      <c r="G7" s="51"/>
      <c r="H7" s="51"/>
      <c r="I7" s="51"/>
      <c r="J7" s="51"/>
      <c r="M7" s="51"/>
      <c r="N7" s="51"/>
      <c r="O7" s="51"/>
      <c r="P7" s="51"/>
      <c r="Q7" s="51"/>
      <c r="R7" s="51"/>
      <c r="S7" s="51"/>
      <c r="T7" s="51"/>
      <c r="U7" s="51"/>
      <c r="V7" s="51"/>
      <c r="W7" s="51"/>
      <c r="X7" s="51"/>
      <c r="Y7" s="51"/>
      <c r="Z7" s="51"/>
      <c r="AA7" s="51"/>
      <c r="AB7" s="51"/>
      <c r="AC7" s="51"/>
      <c r="AD7" s="51"/>
      <c r="AE7" s="51"/>
    </row>
    <row r="8" spans="1:31" s="49" customFormat="1" ht="12.75" customHeight="1" x14ac:dyDescent="0.25">
      <c r="A8" s="163" t="s">
        <v>38</v>
      </c>
      <c r="B8" s="164"/>
      <c r="C8" s="164"/>
      <c r="D8" s="164"/>
      <c r="E8" s="164"/>
      <c r="F8" s="164"/>
      <c r="G8" s="164"/>
      <c r="H8" s="164"/>
      <c r="I8" s="164"/>
      <c r="J8" s="51"/>
      <c r="L8" s="164" t="s">
        <v>40</v>
      </c>
      <c r="M8" s="164"/>
      <c r="N8" s="164"/>
      <c r="O8" s="164"/>
      <c r="P8" s="164"/>
      <c r="Q8" s="164"/>
      <c r="R8" s="164"/>
      <c r="S8" s="164"/>
      <c r="T8" s="164"/>
      <c r="U8" s="51"/>
      <c r="V8" s="51"/>
      <c r="W8" s="51"/>
      <c r="X8" s="51"/>
      <c r="Y8" s="51"/>
      <c r="Z8" s="51"/>
      <c r="AA8" s="51"/>
      <c r="AB8" s="51"/>
      <c r="AC8" s="51"/>
      <c r="AD8" s="51"/>
      <c r="AE8" s="51"/>
    </row>
    <row r="9" spans="1:31" ht="20.45" customHeight="1" x14ac:dyDescent="0.2">
      <c r="A9" s="163"/>
      <c r="B9" s="164"/>
      <c r="C9" s="164"/>
      <c r="D9" s="164"/>
      <c r="E9" s="164"/>
      <c r="F9" s="164"/>
      <c r="G9" s="164"/>
      <c r="H9" s="164"/>
      <c r="I9" s="164"/>
      <c r="J9" s="51"/>
      <c r="L9" s="164"/>
      <c r="M9" s="164"/>
      <c r="N9" s="164"/>
      <c r="O9" s="164"/>
      <c r="P9" s="164"/>
      <c r="Q9" s="164"/>
      <c r="R9" s="164"/>
      <c r="S9" s="164"/>
      <c r="T9" s="164"/>
      <c r="U9" s="51"/>
      <c r="V9" s="51"/>
      <c r="W9" s="51"/>
      <c r="X9" s="51"/>
      <c r="Y9" s="51"/>
      <c r="Z9" s="51"/>
      <c r="AA9" s="51"/>
      <c r="AB9" s="51"/>
      <c r="AC9" s="51"/>
      <c r="AD9" s="51"/>
      <c r="AE9" s="51"/>
    </row>
    <row r="10" spans="1:31" ht="13.9" customHeight="1" x14ac:dyDescent="0.2">
      <c r="A10" s="50"/>
      <c r="B10" s="50"/>
      <c r="C10" s="50"/>
      <c r="D10" s="50"/>
      <c r="E10" s="50"/>
      <c r="F10" s="50"/>
      <c r="G10" s="50"/>
      <c r="H10" s="50"/>
      <c r="I10" s="50"/>
      <c r="J10" s="51"/>
      <c r="L10" s="50"/>
      <c r="M10" s="50"/>
      <c r="N10" s="50"/>
      <c r="O10" s="50"/>
      <c r="P10" s="50"/>
      <c r="Q10" s="50"/>
      <c r="R10" s="50"/>
      <c r="S10" s="50"/>
      <c r="T10" s="50"/>
      <c r="U10" s="51"/>
      <c r="V10" s="51"/>
      <c r="W10" s="51"/>
      <c r="X10" s="51"/>
      <c r="Y10" s="51"/>
      <c r="Z10" s="51"/>
      <c r="AA10" s="51"/>
      <c r="AB10" s="51"/>
      <c r="AC10" s="51"/>
      <c r="AD10" s="51"/>
      <c r="AE10" s="51"/>
    </row>
    <row r="11" spans="1:31" ht="43.15" customHeight="1" x14ac:dyDescent="0.2">
      <c r="A11" s="4"/>
      <c r="B11" s="4"/>
      <c r="C11" s="4"/>
      <c r="D11" s="4"/>
      <c r="E11" s="4"/>
      <c r="F11" s="4"/>
      <c r="G11" s="4"/>
      <c r="H11" s="4"/>
      <c r="I11" s="4"/>
      <c r="J11" s="4"/>
      <c r="L11" s="169" t="s">
        <v>41</v>
      </c>
      <c r="M11" s="169"/>
      <c r="N11" s="169"/>
      <c r="O11" s="169"/>
      <c r="P11" s="169"/>
      <c r="Q11" s="169"/>
      <c r="R11" s="169"/>
      <c r="S11" s="169"/>
      <c r="T11" s="169"/>
      <c r="U11" s="57"/>
      <c r="V11" s="57"/>
      <c r="W11" s="57"/>
      <c r="X11" s="57"/>
      <c r="Y11" s="57"/>
      <c r="Z11" s="57"/>
      <c r="AA11" s="57"/>
      <c r="AB11" s="57"/>
    </row>
    <row r="12" spans="1:31" ht="21" customHeight="1" x14ac:dyDescent="0.2">
      <c r="A12" s="4"/>
      <c r="B12" s="4"/>
      <c r="C12" s="4"/>
      <c r="D12" s="4"/>
      <c r="E12" s="4"/>
      <c r="F12" s="4"/>
      <c r="G12" s="4"/>
      <c r="H12" s="4"/>
      <c r="I12" s="4"/>
      <c r="J12" s="4"/>
      <c r="L12" s="168"/>
      <c r="M12" s="168"/>
      <c r="N12" s="168"/>
      <c r="O12" s="168"/>
      <c r="P12" s="168"/>
      <c r="Q12" s="168"/>
      <c r="R12" s="168"/>
      <c r="S12" s="168"/>
      <c r="T12" s="168"/>
      <c r="U12" s="168"/>
      <c r="V12" s="168"/>
      <c r="W12" s="168"/>
      <c r="X12" s="5"/>
      <c r="Y12" s="5"/>
      <c r="Z12" s="5"/>
      <c r="AA12" s="5"/>
      <c r="AB12" s="5"/>
    </row>
    <row r="13" spans="1:31" ht="39.6" customHeight="1" x14ac:dyDescent="0.2">
      <c r="A13" s="6" t="s">
        <v>14</v>
      </c>
      <c r="B13" s="6" t="s">
        <v>0</v>
      </c>
      <c r="C13" s="7" t="s">
        <v>1</v>
      </c>
      <c r="D13" s="8" t="s">
        <v>2</v>
      </c>
      <c r="E13" s="9" t="s">
        <v>25</v>
      </c>
      <c r="L13" s="6" t="s">
        <v>14</v>
      </c>
      <c r="M13" s="6" t="s">
        <v>0</v>
      </c>
      <c r="N13" s="7" t="s">
        <v>1</v>
      </c>
      <c r="O13" s="8" t="s">
        <v>2</v>
      </c>
      <c r="P13" s="9" t="s">
        <v>25</v>
      </c>
    </row>
    <row r="14" spans="1:31" ht="13.9" customHeight="1" x14ac:dyDescent="0.2">
      <c r="A14" s="10" t="s">
        <v>42</v>
      </c>
      <c r="B14" s="11"/>
      <c r="C14" s="12"/>
      <c r="D14" s="13"/>
      <c r="E14" s="14">
        <f t="shared" ref="E14:E19" si="0">SUM(B14:D14)</f>
        <v>0</v>
      </c>
      <c r="L14" s="10" t="s">
        <v>42</v>
      </c>
      <c r="M14" s="11"/>
      <c r="N14" s="12"/>
      <c r="O14" s="13"/>
      <c r="P14" s="14">
        <f>SUM(M14:O14)</f>
        <v>0</v>
      </c>
    </row>
    <row r="15" spans="1:31" ht="13.9" customHeight="1" x14ac:dyDescent="0.2">
      <c r="A15" s="10" t="s">
        <v>43</v>
      </c>
      <c r="B15" s="11"/>
      <c r="C15" s="12"/>
      <c r="D15" s="13"/>
      <c r="E15" s="14">
        <f t="shared" si="0"/>
        <v>0</v>
      </c>
      <c r="L15" s="10" t="s">
        <v>43</v>
      </c>
      <c r="M15" s="11"/>
      <c r="N15" s="12"/>
      <c r="O15" s="13"/>
      <c r="P15" s="14">
        <f t="shared" ref="P15:P25" si="1">SUM(M15:O15)</f>
        <v>0</v>
      </c>
    </row>
    <row r="16" spans="1:31" ht="13.9" customHeight="1" x14ac:dyDescent="0.2">
      <c r="A16" s="10" t="s">
        <v>44</v>
      </c>
      <c r="B16" s="11"/>
      <c r="C16" s="12"/>
      <c r="D16" s="13"/>
      <c r="E16" s="14">
        <f t="shared" si="0"/>
        <v>0</v>
      </c>
      <c r="L16" s="10" t="s">
        <v>44</v>
      </c>
      <c r="M16" s="11"/>
      <c r="N16" s="12"/>
      <c r="O16" s="13"/>
      <c r="P16" s="14">
        <f t="shared" si="1"/>
        <v>0</v>
      </c>
    </row>
    <row r="17" spans="1:31" ht="13.9" customHeight="1" x14ac:dyDescent="0.2">
      <c r="A17" s="10" t="s">
        <v>45</v>
      </c>
      <c r="B17" s="11"/>
      <c r="C17" s="12"/>
      <c r="D17" s="13"/>
      <c r="E17" s="14">
        <f t="shared" si="0"/>
        <v>0</v>
      </c>
      <c r="L17" s="10" t="s">
        <v>45</v>
      </c>
      <c r="M17" s="11"/>
      <c r="N17" s="12"/>
      <c r="O17" s="13"/>
      <c r="P17" s="14">
        <f t="shared" si="1"/>
        <v>0</v>
      </c>
    </row>
    <row r="18" spans="1:31" ht="13.9" customHeight="1" x14ac:dyDescent="0.2">
      <c r="A18" s="10" t="s">
        <v>46</v>
      </c>
      <c r="B18" s="11"/>
      <c r="C18" s="12"/>
      <c r="D18" s="13"/>
      <c r="E18" s="14">
        <f t="shared" si="0"/>
        <v>0</v>
      </c>
      <c r="L18" s="10" t="s">
        <v>46</v>
      </c>
      <c r="M18" s="11"/>
      <c r="N18" s="12"/>
      <c r="O18" s="13"/>
      <c r="P18" s="14">
        <f t="shared" si="1"/>
        <v>0</v>
      </c>
    </row>
    <row r="19" spans="1:31" ht="13.9" customHeight="1" x14ac:dyDescent="0.2">
      <c r="A19" s="10" t="s">
        <v>47</v>
      </c>
      <c r="B19" s="11"/>
      <c r="C19" s="12"/>
      <c r="D19" s="13"/>
      <c r="E19" s="14">
        <f t="shared" si="0"/>
        <v>0</v>
      </c>
      <c r="L19" s="10" t="s">
        <v>47</v>
      </c>
      <c r="M19" s="11"/>
      <c r="N19" s="12"/>
      <c r="O19" s="13"/>
      <c r="P19" s="14">
        <f t="shared" si="1"/>
        <v>0</v>
      </c>
    </row>
    <row r="20" spans="1:31" x14ac:dyDescent="0.2">
      <c r="A20" s="10" t="s">
        <v>17</v>
      </c>
      <c r="B20" s="134"/>
      <c r="C20" s="135"/>
      <c r="D20" s="136"/>
      <c r="E20" s="14">
        <f t="shared" ref="E20:E25" si="2">SUM(B20:D20)</f>
        <v>0</v>
      </c>
      <c r="L20" s="10" t="s">
        <v>17</v>
      </c>
      <c r="M20" s="134"/>
      <c r="N20" s="135"/>
      <c r="O20" s="136"/>
      <c r="P20" s="14">
        <f t="shared" si="1"/>
        <v>0</v>
      </c>
    </row>
    <row r="21" spans="1:31" x14ac:dyDescent="0.2">
      <c r="A21" s="10" t="s">
        <v>18</v>
      </c>
      <c r="B21" s="134"/>
      <c r="C21" s="135"/>
      <c r="D21" s="136"/>
      <c r="E21" s="14">
        <f t="shared" si="2"/>
        <v>0</v>
      </c>
      <c r="L21" s="10" t="s">
        <v>18</v>
      </c>
      <c r="M21" s="134"/>
      <c r="N21" s="135"/>
      <c r="O21" s="136"/>
      <c r="P21" s="14">
        <f t="shared" si="1"/>
        <v>0</v>
      </c>
    </row>
    <row r="22" spans="1:31" x14ac:dyDescent="0.2">
      <c r="A22" s="10" t="s">
        <v>19</v>
      </c>
      <c r="B22" s="134"/>
      <c r="C22" s="135"/>
      <c r="D22" s="136"/>
      <c r="E22" s="14">
        <f t="shared" si="2"/>
        <v>0</v>
      </c>
      <c r="L22" s="10" t="s">
        <v>19</v>
      </c>
      <c r="M22" s="134"/>
      <c r="N22" s="135"/>
      <c r="O22" s="136"/>
      <c r="P22" s="14">
        <f t="shared" si="1"/>
        <v>0</v>
      </c>
    </row>
    <row r="23" spans="1:31" x14ac:dyDescent="0.2">
      <c r="A23" s="10" t="s">
        <v>20</v>
      </c>
      <c r="B23" s="134"/>
      <c r="C23" s="135"/>
      <c r="D23" s="136"/>
      <c r="E23" s="14">
        <f t="shared" si="2"/>
        <v>0</v>
      </c>
      <c r="L23" s="10" t="s">
        <v>20</v>
      </c>
      <c r="M23" s="134"/>
      <c r="N23" s="135"/>
      <c r="O23" s="136"/>
      <c r="P23" s="14">
        <f t="shared" si="1"/>
        <v>0</v>
      </c>
    </row>
    <row r="24" spans="1:31" x14ac:dyDescent="0.2">
      <c r="A24" s="10" t="s">
        <v>21</v>
      </c>
      <c r="B24" s="134"/>
      <c r="C24" s="135"/>
      <c r="D24" s="136"/>
      <c r="E24" s="14">
        <f t="shared" si="2"/>
        <v>0</v>
      </c>
      <c r="L24" s="10" t="s">
        <v>21</v>
      </c>
      <c r="M24" s="134"/>
      <c r="N24" s="135"/>
      <c r="O24" s="136"/>
      <c r="P24" s="14">
        <f t="shared" si="1"/>
        <v>0</v>
      </c>
    </row>
    <row r="25" spans="1:31" x14ac:dyDescent="0.2">
      <c r="A25" s="10" t="s">
        <v>22</v>
      </c>
      <c r="B25" s="137"/>
      <c r="C25" s="135"/>
      <c r="D25" s="138"/>
      <c r="E25" s="14">
        <f t="shared" si="2"/>
        <v>0</v>
      </c>
      <c r="L25" s="10" t="s">
        <v>22</v>
      </c>
      <c r="M25" s="137"/>
      <c r="N25" s="135"/>
      <c r="O25" s="138"/>
      <c r="P25" s="14">
        <f t="shared" si="1"/>
        <v>0</v>
      </c>
    </row>
    <row r="26" spans="1:31" x14ac:dyDescent="0.2">
      <c r="A26" s="15" t="s">
        <v>16</v>
      </c>
      <c r="B26" s="16">
        <f>SUM(B14:B25)</f>
        <v>0</v>
      </c>
      <c r="C26" s="17">
        <f>SUM(C14:C25)</f>
        <v>0</v>
      </c>
      <c r="D26" s="18">
        <f>SUM(D14:D25)</f>
        <v>0</v>
      </c>
      <c r="E26" s="19">
        <f>SUM(E14:E25)</f>
        <v>0</v>
      </c>
      <c r="L26" s="15" t="s">
        <v>16</v>
      </c>
      <c r="M26" s="16">
        <f>SUM(M14:M25)</f>
        <v>0</v>
      </c>
      <c r="N26" s="17">
        <f>SUM(N14:N25)</f>
        <v>0</v>
      </c>
      <c r="O26" s="18">
        <f>SUM(O14:O25)</f>
        <v>0</v>
      </c>
      <c r="P26" s="19">
        <f>SUM(P14:P25)</f>
        <v>0</v>
      </c>
    </row>
    <row r="27" spans="1:31" x14ac:dyDescent="0.2">
      <c r="A27" s="20"/>
      <c r="B27" s="21"/>
      <c r="C27" s="21"/>
      <c r="D27" s="21"/>
      <c r="E27" s="21"/>
      <c r="F27" s="21"/>
      <c r="G27" s="21"/>
      <c r="H27" s="21"/>
      <c r="I27" s="21"/>
      <c r="J27" s="21"/>
      <c r="L27" s="20"/>
      <c r="M27" s="21"/>
      <c r="N27" s="21"/>
      <c r="O27" s="21"/>
      <c r="P27" s="21"/>
      <c r="Q27" s="21"/>
      <c r="R27" s="21"/>
      <c r="S27" s="21"/>
      <c r="T27" s="21"/>
      <c r="U27" s="21"/>
      <c r="V27" s="21"/>
      <c r="W27" s="21"/>
      <c r="X27" s="21"/>
      <c r="Y27" s="21"/>
      <c r="Z27" s="21"/>
      <c r="AA27" s="21"/>
      <c r="AB27" s="21"/>
      <c r="AC27" s="21"/>
      <c r="AD27" s="21"/>
      <c r="AE27" s="22"/>
    </row>
    <row r="28" spans="1:31" x14ac:dyDescent="0.2">
      <c r="A28" s="23"/>
      <c r="B28" s="21"/>
      <c r="C28" s="21"/>
      <c r="D28" s="21"/>
      <c r="E28" s="22"/>
      <c r="F28" s="3"/>
      <c r="G28" s="3"/>
      <c r="H28" s="3"/>
      <c r="I28" s="3"/>
    </row>
    <row r="29" spans="1:31" ht="12.75" customHeight="1" x14ac:dyDescent="0.2">
      <c r="A29" s="165" t="s">
        <v>39</v>
      </c>
      <c r="B29" s="166"/>
      <c r="C29" s="166"/>
      <c r="D29" s="166"/>
      <c r="E29" s="166"/>
      <c r="F29" s="166"/>
      <c r="G29" s="166"/>
      <c r="H29" s="166"/>
      <c r="I29" s="166"/>
      <c r="J29" s="53"/>
    </row>
    <row r="30" spans="1:31" ht="18.75" customHeight="1" x14ac:dyDescent="0.2">
      <c r="A30" s="165"/>
      <c r="B30" s="166"/>
      <c r="C30" s="166"/>
      <c r="D30" s="166"/>
      <c r="E30" s="166"/>
      <c r="F30" s="166"/>
      <c r="G30" s="166"/>
      <c r="H30" s="166"/>
      <c r="I30" s="166"/>
      <c r="J30" s="53"/>
    </row>
    <row r="31" spans="1:31" ht="19.5" customHeight="1" x14ac:dyDescent="0.2">
      <c r="A31" s="52"/>
      <c r="B31" s="53"/>
      <c r="C31" s="53"/>
      <c r="D31" s="53"/>
      <c r="E31" s="53"/>
      <c r="F31" s="53"/>
      <c r="G31" s="53"/>
      <c r="H31" s="53"/>
      <c r="I31" s="53"/>
      <c r="J31" s="53"/>
    </row>
    <row r="32" spans="1:31" x14ac:dyDescent="0.2">
      <c r="A32" s="23"/>
      <c r="B32" s="21"/>
      <c r="C32" s="21"/>
      <c r="D32" s="21"/>
      <c r="E32" s="22"/>
      <c r="F32" s="3"/>
      <c r="G32" s="3"/>
      <c r="H32" s="3"/>
      <c r="I32" s="3"/>
    </row>
    <row r="33" spans="1:9" ht="14.25" customHeight="1" x14ac:dyDescent="0.2">
      <c r="A33" s="54" t="s">
        <v>34</v>
      </c>
      <c r="B33" s="55"/>
      <c r="C33" s="55"/>
      <c r="D33" s="55"/>
      <c r="E33" s="55"/>
      <c r="F33" s="55"/>
      <c r="G33" s="55"/>
      <c r="H33" s="56"/>
      <c r="I33" s="85">
        <v>1.1000000000000001</v>
      </c>
    </row>
    <row r="34" spans="1:9" ht="14.25" customHeight="1" x14ac:dyDescent="0.2">
      <c r="A34" s="23"/>
      <c r="C34" s="21"/>
      <c r="D34" s="21"/>
      <c r="E34" s="22"/>
      <c r="F34" s="3"/>
      <c r="G34" s="3"/>
      <c r="H34" s="3"/>
    </row>
    <row r="35" spans="1:9" ht="14.25" customHeight="1" x14ac:dyDescent="0.2">
      <c r="A35" s="23"/>
      <c r="C35" s="21"/>
      <c r="D35" s="21"/>
      <c r="E35" s="22"/>
      <c r="F35" s="3"/>
      <c r="G35" s="3"/>
      <c r="H35" s="3"/>
    </row>
    <row r="36" spans="1:9" ht="25.5" x14ac:dyDescent="0.2">
      <c r="A36" s="6" t="s">
        <v>14</v>
      </c>
      <c r="B36" s="6" t="s">
        <v>0</v>
      </c>
      <c r="C36" s="7" t="s">
        <v>1</v>
      </c>
      <c r="D36" s="7" t="s">
        <v>2</v>
      </c>
      <c r="E36" s="9" t="s">
        <v>25</v>
      </c>
    </row>
    <row r="37" spans="1:9" x14ac:dyDescent="0.2">
      <c r="A37" s="10" t="s">
        <v>42</v>
      </c>
      <c r="B37" s="19">
        <f>+B14*$I$33</f>
        <v>0</v>
      </c>
      <c r="C37" s="19">
        <f>+C14*$I$33</f>
        <v>0</v>
      </c>
      <c r="D37" s="19">
        <f>+D14*$I$33</f>
        <v>0</v>
      </c>
      <c r="E37" s="19">
        <f>SUM(B37:D37)</f>
        <v>0</v>
      </c>
    </row>
    <row r="38" spans="1:9" x14ac:dyDescent="0.2">
      <c r="A38" s="10" t="s">
        <v>43</v>
      </c>
      <c r="B38" s="19">
        <f>+B15*$I$33</f>
        <v>0</v>
      </c>
      <c r="C38" s="19">
        <f t="shared" ref="B38:D42" si="3">+C15*$I$33</f>
        <v>0</v>
      </c>
      <c r="D38" s="19">
        <f t="shared" si="3"/>
        <v>0</v>
      </c>
      <c r="E38" s="19">
        <f t="shared" ref="E38:E48" si="4">SUM(B38:D38)</f>
        <v>0</v>
      </c>
    </row>
    <row r="39" spans="1:9" x14ac:dyDescent="0.2">
      <c r="A39" s="10" t="s">
        <v>44</v>
      </c>
      <c r="B39" s="19">
        <f t="shared" si="3"/>
        <v>0</v>
      </c>
      <c r="C39" s="19">
        <f t="shared" si="3"/>
        <v>0</v>
      </c>
      <c r="D39" s="19">
        <f t="shared" si="3"/>
        <v>0</v>
      </c>
      <c r="E39" s="19">
        <f t="shared" si="4"/>
        <v>0</v>
      </c>
    </row>
    <row r="40" spans="1:9" x14ac:dyDescent="0.2">
      <c r="A40" s="10" t="s">
        <v>45</v>
      </c>
      <c r="B40" s="19">
        <f t="shared" si="3"/>
        <v>0</v>
      </c>
      <c r="C40" s="19">
        <f t="shared" si="3"/>
        <v>0</v>
      </c>
      <c r="D40" s="19">
        <f t="shared" si="3"/>
        <v>0</v>
      </c>
      <c r="E40" s="19">
        <f t="shared" si="4"/>
        <v>0</v>
      </c>
    </row>
    <row r="41" spans="1:9" x14ac:dyDescent="0.2">
      <c r="A41" s="10" t="s">
        <v>46</v>
      </c>
      <c r="B41" s="19">
        <f t="shared" si="3"/>
        <v>0</v>
      </c>
      <c r="C41" s="19">
        <f>+C18*$I$33</f>
        <v>0</v>
      </c>
      <c r="D41" s="19">
        <f t="shared" si="3"/>
        <v>0</v>
      </c>
      <c r="E41" s="19">
        <f t="shared" si="4"/>
        <v>0</v>
      </c>
    </row>
    <row r="42" spans="1:9" x14ac:dyDescent="0.2">
      <c r="A42" s="10" t="s">
        <v>47</v>
      </c>
      <c r="B42" s="19">
        <f t="shared" si="3"/>
        <v>0</v>
      </c>
      <c r="C42" s="19">
        <f t="shared" si="3"/>
        <v>0</v>
      </c>
      <c r="D42" s="19">
        <f t="shared" si="3"/>
        <v>0</v>
      </c>
      <c r="E42" s="19">
        <f t="shared" si="4"/>
        <v>0</v>
      </c>
    </row>
    <row r="43" spans="1:9" x14ac:dyDescent="0.2">
      <c r="A43" s="58" t="s">
        <v>17</v>
      </c>
      <c r="B43" s="19">
        <f t="shared" ref="B43:D48" si="5">+B20*$I$33</f>
        <v>0</v>
      </c>
      <c r="C43" s="19">
        <f t="shared" si="5"/>
        <v>0</v>
      </c>
      <c r="D43" s="19">
        <f t="shared" si="5"/>
        <v>0</v>
      </c>
      <c r="E43" s="19">
        <f t="shared" si="4"/>
        <v>0</v>
      </c>
    </row>
    <row r="44" spans="1:9" x14ac:dyDescent="0.2">
      <c r="A44" s="58" t="s">
        <v>18</v>
      </c>
      <c r="B44" s="19">
        <f t="shared" si="5"/>
        <v>0</v>
      </c>
      <c r="C44" s="19">
        <f t="shared" si="5"/>
        <v>0</v>
      </c>
      <c r="D44" s="19">
        <f t="shared" si="5"/>
        <v>0</v>
      </c>
      <c r="E44" s="19">
        <f t="shared" si="4"/>
        <v>0</v>
      </c>
    </row>
    <row r="45" spans="1:9" x14ac:dyDescent="0.2">
      <c r="A45" s="58" t="s">
        <v>19</v>
      </c>
      <c r="B45" s="19">
        <f t="shared" si="5"/>
        <v>0</v>
      </c>
      <c r="C45" s="19">
        <f t="shared" si="5"/>
        <v>0</v>
      </c>
      <c r="D45" s="19">
        <f t="shared" si="5"/>
        <v>0</v>
      </c>
      <c r="E45" s="19">
        <f t="shared" si="4"/>
        <v>0</v>
      </c>
    </row>
    <row r="46" spans="1:9" x14ac:dyDescent="0.2">
      <c r="A46" s="58" t="s">
        <v>20</v>
      </c>
      <c r="B46" s="19">
        <f t="shared" si="5"/>
        <v>0</v>
      </c>
      <c r="C46" s="19">
        <f t="shared" si="5"/>
        <v>0</v>
      </c>
      <c r="D46" s="19">
        <f t="shared" si="5"/>
        <v>0</v>
      </c>
      <c r="E46" s="19">
        <f t="shared" si="4"/>
        <v>0</v>
      </c>
    </row>
    <row r="47" spans="1:9" x14ac:dyDescent="0.2">
      <c r="A47" s="58" t="s">
        <v>21</v>
      </c>
      <c r="B47" s="19">
        <f t="shared" si="5"/>
        <v>0</v>
      </c>
      <c r="C47" s="19">
        <f t="shared" si="5"/>
        <v>0</v>
      </c>
      <c r="D47" s="19">
        <f t="shared" si="5"/>
        <v>0</v>
      </c>
      <c r="E47" s="19">
        <f t="shared" si="4"/>
        <v>0</v>
      </c>
    </row>
    <row r="48" spans="1:9" x14ac:dyDescent="0.2">
      <c r="A48" s="58" t="s">
        <v>22</v>
      </c>
      <c r="B48" s="19">
        <f t="shared" si="5"/>
        <v>0</v>
      </c>
      <c r="C48" s="19">
        <f t="shared" si="5"/>
        <v>0</v>
      </c>
      <c r="D48" s="19">
        <f t="shared" si="5"/>
        <v>0</v>
      </c>
      <c r="E48" s="19">
        <f t="shared" si="4"/>
        <v>0</v>
      </c>
    </row>
    <row r="49" spans="1:10" x14ac:dyDescent="0.2">
      <c r="A49" s="59" t="s">
        <v>16</v>
      </c>
      <c r="B49" s="19">
        <f>SUM(B37:B48)</f>
        <v>0</v>
      </c>
      <c r="C49" s="19">
        <f>SUM(C37:C48)</f>
        <v>0</v>
      </c>
      <c r="D49" s="19">
        <f>SUM(D37:D48)</f>
        <v>0</v>
      </c>
      <c r="E49" s="19">
        <f>SUM(E37:E48)</f>
        <v>0</v>
      </c>
    </row>
    <row r="52" spans="1:10" x14ac:dyDescent="0.2">
      <c r="A52" s="24" t="s">
        <v>15</v>
      </c>
      <c r="B52" s="167"/>
      <c r="C52" s="167"/>
      <c r="D52" s="167"/>
      <c r="E52" s="167"/>
      <c r="F52" s="167"/>
      <c r="G52" s="167"/>
      <c r="H52" s="167"/>
      <c r="I52" s="167"/>
      <c r="J52" s="139"/>
    </row>
    <row r="53" spans="1:10" x14ac:dyDescent="0.2">
      <c r="A53" s="3"/>
      <c r="B53" s="167"/>
      <c r="C53" s="167"/>
      <c r="D53" s="167"/>
      <c r="E53" s="167"/>
      <c r="F53" s="167"/>
      <c r="G53" s="167"/>
      <c r="H53" s="167"/>
      <c r="I53" s="167"/>
      <c r="J53" s="139"/>
    </row>
    <row r="54" spans="1:10" x14ac:dyDescent="0.2">
      <c r="A54" s="3"/>
      <c r="B54" s="167"/>
      <c r="C54" s="167"/>
      <c r="D54" s="167"/>
      <c r="E54" s="167"/>
      <c r="F54" s="167"/>
      <c r="G54" s="167"/>
      <c r="H54" s="167"/>
      <c r="I54" s="167"/>
      <c r="J54" s="139"/>
    </row>
    <row r="55" spans="1:10" x14ac:dyDescent="0.2">
      <c r="A55" s="3"/>
      <c r="B55" s="167"/>
      <c r="C55" s="167"/>
      <c r="D55" s="167"/>
      <c r="E55" s="167"/>
      <c r="F55" s="167"/>
      <c r="G55" s="167"/>
      <c r="H55" s="167"/>
      <c r="I55" s="167"/>
      <c r="J55" s="139"/>
    </row>
    <row r="56" spans="1:10" x14ac:dyDescent="0.2">
      <c r="A56" s="3"/>
      <c r="B56" s="167"/>
      <c r="C56" s="167"/>
      <c r="D56" s="167"/>
      <c r="E56" s="167"/>
      <c r="F56" s="167"/>
      <c r="G56" s="167"/>
      <c r="H56" s="167"/>
      <c r="I56" s="167"/>
      <c r="J56" s="139"/>
    </row>
    <row r="57" spans="1:10" x14ac:dyDescent="0.2">
      <c r="A57" s="3"/>
    </row>
    <row r="58" spans="1:10" x14ac:dyDescent="0.2">
      <c r="A58" s="3"/>
    </row>
    <row r="59" spans="1:10" x14ac:dyDescent="0.2">
      <c r="A59" s="3"/>
    </row>
    <row r="60" spans="1:10" x14ac:dyDescent="0.2">
      <c r="A60" s="3"/>
    </row>
  </sheetData>
  <sheetProtection algorithmName="SHA-512" hashValue="1glJ0/dBa179mpGsugNwVaXbxSR5w7lBaoblzeNpuze0fkb9VwlJfjFetCY/LTrqZwwBUXw1jB/oBP+1Uo36dg==" saltValue="vZQsv7MW62zQk2SjpQcw1Q==" spinCount="100000" sheet="1" objects="1" scenarios="1" selectLockedCells="1"/>
  <mergeCells count="16">
    <mergeCell ref="A6:B6"/>
    <mergeCell ref="C6:I6"/>
    <mergeCell ref="A5:B5"/>
    <mergeCell ref="C5:I5"/>
    <mergeCell ref="A1:I1"/>
    <mergeCell ref="A2:I2"/>
    <mergeCell ref="A3:B3"/>
    <mergeCell ref="C3:I3"/>
    <mergeCell ref="A4:B4"/>
    <mergeCell ref="C4:I4"/>
    <mergeCell ref="A8:I9"/>
    <mergeCell ref="A29:I30"/>
    <mergeCell ref="L8:T9"/>
    <mergeCell ref="B52:I56"/>
    <mergeCell ref="L12:W12"/>
    <mergeCell ref="L11:T11"/>
  </mergeCells>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showGridLines="0" zoomScale="80" zoomScaleNormal="80" workbookViewId="0">
      <selection activeCell="B11" sqref="B11"/>
    </sheetView>
  </sheetViews>
  <sheetFormatPr defaultRowHeight="12.75" x14ac:dyDescent="0.2"/>
  <cols>
    <col min="1" max="1" width="9.140625" style="1"/>
    <col min="2" max="2" width="28.7109375" style="1" customWidth="1"/>
    <col min="3" max="3" width="9.140625" style="1"/>
    <col min="4" max="4" width="13.85546875" style="1" customWidth="1"/>
    <col min="5" max="5" width="39.42578125" style="1" customWidth="1"/>
    <col min="6" max="6" width="28.85546875" style="1" customWidth="1"/>
    <col min="7" max="8" width="9.140625" style="1"/>
    <col min="9" max="9" width="16.42578125" style="1" customWidth="1"/>
    <col min="10" max="10" width="9.140625" style="1"/>
    <col min="11" max="11" width="16" style="1" bestFit="1" customWidth="1"/>
    <col min="12" max="16384" width="9.140625" style="1"/>
  </cols>
  <sheetData>
    <row r="1" spans="1:11" ht="19.5" thickBot="1" x14ac:dyDescent="0.25">
      <c r="A1" s="178" t="s">
        <v>37</v>
      </c>
      <c r="B1" s="179"/>
      <c r="C1" s="179"/>
      <c r="D1" s="179"/>
      <c r="E1" s="179"/>
      <c r="F1" s="179"/>
      <c r="G1" s="179"/>
      <c r="H1" s="179"/>
      <c r="I1" s="179"/>
      <c r="J1" s="180"/>
    </row>
    <row r="2" spans="1:11" ht="19.5" thickBot="1" x14ac:dyDescent="0.25">
      <c r="A2" s="178" t="s">
        <v>33</v>
      </c>
      <c r="B2" s="179"/>
      <c r="C2" s="179"/>
      <c r="D2" s="179"/>
      <c r="E2" s="179"/>
      <c r="F2" s="179"/>
      <c r="G2" s="179"/>
      <c r="H2" s="179"/>
      <c r="I2" s="179"/>
      <c r="J2" s="180"/>
    </row>
    <row r="3" spans="1:11" ht="16.5" thickBot="1" x14ac:dyDescent="0.3">
      <c r="A3" s="181" t="s">
        <v>13</v>
      </c>
      <c r="B3" s="182"/>
      <c r="C3" s="188">
        <f>INFO!E8</f>
        <v>0</v>
      </c>
      <c r="D3" s="189"/>
      <c r="E3" s="189"/>
      <c r="F3" s="189"/>
      <c r="G3" s="189"/>
      <c r="H3" s="189"/>
      <c r="I3" s="189"/>
      <c r="J3" s="190"/>
    </row>
    <row r="4" spans="1:11" ht="16.5" thickBot="1" x14ac:dyDescent="0.25">
      <c r="A4" s="186" t="s">
        <v>24</v>
      </c>
      <c r="B4" s="187"/>
      <c r="C4" s="175">
        <f>+INFO!E27</f>
        <v>0</v>
      </c>
      <c r="D4" s="176"/>
      <c r="E4" s="176"/>
      <c r="F4" s="176"/>
      <c r="G4" s="176"/>
      <c r="H4" s="176"/>
      <c r="I4" s="176"/>
      <c r="J4" s="177"/>
    </row>
    <row r="5" spans="1:11" ht="16.5" thickBot="1" x14ac:dyDescent="0.25">
      <c r="A5" s="170" t="s">
        <v>28</v>
      </c>
      <c r="B5" s="171"/>
      <c r="C5" s="175">
        <f>INFO!E29</f>
        <v>0</v>
      </c>
      <c r="D5" s="176"/>
      <c r="E5" s="176"/>
      <c r="F5" s="176"/>
      <c r="G5" s="176"/>
      <c r="H5" s="176"/>
      <c r="I5" s="176"/>
      <c r="J5" s="177"/>
    </row>
    <row r="6" spans="1:11" ht="16.5" thickBot="1" x14ac:dyDescent="0.25">
      <c r="A6" s="170" t="s">
        <v>48</v>
      </c>
      <c r="B6" s="171"/>
      <c r="C6" s="194">
        <v>2024</v>
      </c>
      <c r="D6" s="173"/>
      <c r="E6" s="173"/>
      <c r="F6" s="173"/>
      <c r="G6" s="173"/>
      <c r="H6" s="173"/>
      <c r="I6" s="173"/>
      <c r="J6" s="174"/>
      <c r="K6" s="2"/>
    </row>
    <row r="7" spans="1:11" ht="15.75" x14ac:dyDescent="0.2">
      <c r="A7" s="25"/>
      <c r="B7" s="25"/>
      <c r="C7" s="26"/>
      <c r="D7" s="26"/>
      <c r="E7" s="26"/>
      <c r="F7" s="26"/>
      <c r="G7" s="26"/>
      <c r="H7" s="26"/>
      <c r="I7" s="26"/>
      <c r="J7" s="26"/>
    </row>
    <row r="8" spans="1:11" ht="15.75" x14ac:dyDescent="0.25">
      <c r="A8" s="197" t="s">
        <v>35</v>
      </c>
      <c r="B8" s="199"/>
      <c r="C8" s="197" t="s">
        <v>36</v>
      </c>
      <c r="D8" s="198"/>
      <c r="E8" s="199"/>
      <c r="F8" s="26"/>
      <c r="G8" s="26"/>
      <c r="H8" s="26"/>
      <c r="I8" s="26"/>
      <c r="J8" s="26"/>
    </row>
    <row r="9" spans="1:11" ht="23.25" customHeight="1" x14ac:dyDescent="0.2">
      <c r="A9" s="195" t="s">
        <v>81</v>
      </c>
      <c r="B9" s="196"/>
      <c r="C9" s="203">
        <v>0.17499999999999999</v>
      </c>
      <c r="D9" s="204"/>
      <c r="E9" s="205"/>
    </row>
    <row r="10" spans="1:11" ht="19.5" customHeight="1" x14ac:dyDescent="0.2">
      <c r="A10" s="195" t="s">
        <v>32</v>
      </c>
      <c r="B10" s="196"/>
      <c r="C10" s="203">
        <f>_xlfn.XLOOKUP(INFO!$E$29,'Aree territoriali'!$A$2:$A$10,'Aree territoriali'!$D$2:$D$10,0)</f>
        <v>0</v>
      </c>
      <c r="D10" s="204"/>
      <c r="E10" s="205"/>
      <c r="F10" s="2"/>
    </row>
    <row r="11" spans="1:11" ht="23.25" x14ac:dyDescent="0.35">
      <c r="A11" s="27"/>
      <c r="B11" s="28"/>
      <c r="C11" s="28"/>
    </row>
    <row r="12" spans="1:11" ht="24" thickBot="1" x14ac:dyDescent="0.4">
      <c r="A12" s="27"/>
      <c r="B12" s="28"/>
      <c r="C12" s="28"/>
    </row>
    <row r="13" spans="1:11" ht="13.9" customHeight="1" x14ac:dyDescent="0.2">
      <c r="A13" s="200" t="s">
        <v>29</v>
      </c>
      <c r="B13" s="83"/>
      <c r="C13" s="84"/>
      <c r="D13" s="84"/>
      <c r="E13" s="107"/>
    </row>
    <row r="14" spans="1:11" ht="13.9" customHeight="1" x14ac:dyDescent="0.2">
      <c r="A14" s="201"/>
      <c r="B14" s="73"/>
      <c r="C14" s="74"/>
      <c r="D14" s="74"/>
      <c r="E14" s="108">
        <f>ROUND(C10*'EE prelevata dai clienti finali'!E49/100,2)</f>
        <v>0</v>
      </c>
    </row>
    <row r="15" spans="1:11" ht="13.9" customHeight="1" x14ac:dyDescent="0.2">
      <c r="A15" s="202"/>
      <c r="B15" s="75"/>
      <c r="C15" s="76"/>
      <c r="D15" s="76"/>
      <c r="E15" s="109"/>
    </row>
    <row r="16" spans="1:11" ht="13.9" customHeight="1" x14ac:dyDescent="0.2">
      <c r="A16" s="206" t="s">
        <v>30</v>
      </c>
      <c r="B16" s="71"/>
      <c r="C16" s="72"/>
      <c r="D16" s="72"/>
      <c r="E16" s="110"/>
    </row>
    <row r="17" spans="1:9" ht="13.9" customHeight="1" x14ac:dyDescent="0.2">
      <c r="A17" s="201"/>
      <c r="B17" s="73"/>
      <c r="C17" s="74"/>
      <c r="D17" s="74"/>
      <c r="E17" s="108">
        <f>ROUND(((C9*'EE prelevata dai clienti finali'!P26)/100),2)</f>
        <v>0</v>
      </c>
      <c r="I17" s="2"/>
    </row>
    <row r="18" spans="1:9" ht="13.9" customHeight="1" x14ac:dyDescent="0.2">
      <c r="A18" s="202"/>
      <c r="B18" s="75"/>
      <c r="C18" s="76"/>
      <c r="D18" s="76"/>
      <c r="E18" s="109"/>
    </row>
    <row r="19" spans="1:9" ht="12.75" customHeight="1" x14ac:dyDescent="0.2">
      <c r="A19" s="191" t="s">
        <v>31</v>
      </c>
      <c r="B19" s="77"/>
      <c r="C19" s="78"/>
      <c r="D19" s="78"/>
      <c r="E19" s="111"/>
    </row>
    <row r="20" spans="1:9" ht="12.75" customHeight="1" x14ac:dyDescent="0.2">
      <c r="A20" s="192"/>
      <c r="B20" s="79"/>
      <c r="C20" s="80"/>
      <c r="D20" s="80"/>
      <c r="E20" s="112">
        <f>+E14-E17</f>
        <v>0</v>
      </c>
    </row>
    <row r="21" spans="1:9" ht="13.5" customHeight="1" thickBot="1" x14ac:dyDescent="0.25">
      <c r="A21" s="193"/>
      <c r="B21" s="81"/>
      <c r="C21" s="82"/>
      <c r="D21" s="82"/>
      <c r="E21" s="113"/>
    </row>
    <row r="22" spans="1:9" x14ac:dyDescent="0.2">
      <c r="E22" s="114"/>
    </row>
  </sheetData>
  <sheetProtection algorithmName="SHA-512" hashValue="HSVAYn6+FV9O12pb1wCdhNxqimNK8bjvL4vU6ziNJ4MJP+KPm2gknVI0ZVWB42C1p4kl8r5VsUMh+0gN4ZEB9w==" saltValue="m1+bzS64CnPJRDfi4e3i9w==" spinCount="100000" sheet="1" objects="1" scenarios="1" selectLockedCells="1"/>
  <mergeCells count="19">
    <mergeCell ref="A19:A21"/>
    <mergeCell ref="A6:B6"/>
    <mergeCell ref="C6:J6"/>
    <mergeCell ref="A5:B5"/>
    <mergeCell ref="C5:J5"/>
    <mergeCell ref="A10:B10"/>
    <mergeCell ref="A9:B9"/>
    <mergeCell ref="C8:E8"/>
    <mergeCell ref="A8:B8"/>
    <mergeCell ref="A13:A15"/>
    <mergeCell ref="C10:E10"/>
    <mergeCell ref="C9:E9"/>
    <mergeCell ref="A16:A18"/>
    <mergeCell ref="A1:J1"/>
    <mergeCell ref="A2:J2"/>
    <mergeCell ref="A3:B3"/>
    <mergeCell ref="C3:J3"/>
    <mergeCell ref="A4:B4"/>
    <mergeCell ref="C4: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70C75-49AC-4477-A56A-7B91A65C6F10}">
  <dimension ref="A1:I21"/>
  <sheetViews>
    <sheetView showGridLines="0" zoomScale="90" zoomScaleNormal="90" workbookViewId="0">
      <selection activeCell="C11" sqref="C11"/>
    </sheetView>
  </sheetViews>
  <sheetFormatPr defaultColWidth="8.85546875" defaultRowHeight="15" x14ac:dyDescent="0.25"/>
  <cols>
    <col min="1" max="3" width="39.7109375" style="88" customWidth="1"/>
    <col min="4" max="6" width="15.7109375" style="88" customWidth="1"/>
    <col min="7" max="16384" width="8.85546875" style="88"/>
  </cols>
  <sheetData>
    <row r="1" spans="1:9" ht="42" customHeight="1" x14ac:dyDescent="0.25">
      <c r="A1" s="210" t="s">
        <v>37</v>
      </c>
      <c r="B1" s="210"/>
      <c r="C1" s="210"/>
      <c r="D1" s="69"/>
      <c r="E1" s="69"/>
      <c r="F1" s="69"/>
      <c r="G1" s="69"/>
      <c r="H1" s="69"/>
      <c r="I1" s="69"/>
    </row>
    <row r="2" spans="1:9" x14ac:dyDescent="0.25">
      <c r="A2" s="210" t="s">
        <v>33</v>
      </c>
      <c r="B2" s="210"/>
      <c r="C2" s="210"/>
      <c r="D2" s="69"/>
      <c r="E2" s="69"/>
      <c r="F2" s="69"/>
      <c r="G2" s="69"/>
      <c r="H2" s="69"/>
      <c r="I2" s="69"/>
    </row>
    <row r="3" spans="1:9" x14ac:dyDescent="0.25">
      <c r="A3" s="210" t="s">
        <v>90</v>
      </c>
      <c r="B3" s="210"/>
      <c r="C3" s="210"/>
      <c r="D3" s="69"/>
      <c r="E3" s="69"/>
      <c r="F3" s="69"/>
      <c r="G3" s="69"/>
      <c r="H3" s="69"/>
      <c r="I3" s="69"/>
    </row>
    <row r="4" spans="1:9" x14ac:dyDescent="0.25">
      <c r="A4" s="66" t="s">
        <v>13</v>
      </c>
      <c r="B4" s="207">
        <f>INFO!E8</f>
        <v>0</v>
      </c>
      <c r="C4" s="207"/>
      <c r="D4" s="68"/>
      <c r="E4" s="68"/>
      <c r="F4" s="68"/>
      <c r="G4" s="68"/>
      <c r="H4" s="68"/>
      <c r="I4" s="68"/>
    </row>
    <row r="5" spans="1:9" x14ac:dyDescent="0.25">
      <c r="A5" s="66" t="s">
        <v>24</v>
      </c>
      <c r="B5" s="208">
        <f>INFO!E27</f>
        <v>0</v>
      </c>
      <c r="C5" s="208"/>
      <c r="D5" s="70"/>
      <c r="E5" s="70"/>
      <c r="F5" s="70"/>
      <c r="G5" s="70"/>
      <c r="H5" s="70"/>
      <c r="I5" s="70"/>
    </row>
    <row r="6" spans="1:9" x14ac:dyDescent="0.25">
      <c r="A6" s="66" t="s">
        <v>28</v>
      </c>
      <c r="B6" s="208">
        <f>INFO!E29</f>
        <v>0</v>
      </c>
      <c r="C6" s="208"/>
      <c r="D6" s="70"/>
      <c r="E6" s="70"/>
      <c r="F6" s="70"/>
      <c r="G6" s="70"/>
      <c r="H6" s="70"/>
      <c r="I6" s="70"/>
    </row>
    <row r="7" spans="1:9" x14ac:dyDescent="0.25">
      <c r="A7" s="67" t="s">
        <v>48</v>
      </c>
      <c r="B7" s="209">
        <v>2023</v>
      </c>
      <c r="C7" s="209"/>
      <c r="D7" s="68"/>
      <c r="E7" s="68"/>
      <c r="F7" s="68"/>
      <c r="G7" s="68"/>
      <c r="H7" s="68"/>
      <c r="I7" s="68"/>
    </row>
    <row r="9" spans="1:9" ht="57" customHeight="1" x14ac:dyDescent="0.25">
      <c r="A9" s="89" t="s">
        <v>82</v>
      </c>
      <c r="B9" s="89" t="s">
        <v>83</v>
      </c>
      <c r="C9" s="89" t="s">
        <v>83</v>
      </c>
    </row>
    <row r="10" spans="1:9" ht="23.45" customHeight="1" x14ac:dyDescent="0.25">
      <c r="A10" s="90"/>
      <c r="B10" s="91" t="s">
        <v>86</v>
      </c>
      <c r="C10" s="91" t="s">
        <v>87</v>
      </c>
    </row>
    <row r="11" spans="1:9" ht="14.45" customHeight="1" x14ac:dyDescent="0.25">
      <c r="A11" s="86"/>
      <c r="B11" s="86"/>
      <c r="C11" s="86"/>
    </row>
    <row r="12" spans="1:9" x14ac:dyDescent="0.25">
      <c r="A12" s="92"/>
      <c r="B12" s="93"/>
      <c r="C12" s="93"/>
    </row>
    <row r="13" spans="1:9" x14ac:dyDescent="0.25">
      <c r="A13" s="94" t="s">
        <v>34</v>
      </c>
      <c r="B13" s="95"/>
      <c r="C13" s="95"/>
      <c r="D13" s="95"/>
      <c r="E13" s="95"/>
      <c r="F13" s="144">
        <v>1.1000000000000001</v>
      </c>
    </row>
    <row r="14" spans="1:9" x14ac:dyDescent="0.25">
      <c r="A14" s="92"/>
      <c r="B14" s="93"/>
      <c r="C14" s="93"/>
    </row>
    <row r="15" spans="1:9" ht="45" x14ac:dyDescent="0.25">
      <c r="A15" s="140" t="s">
        <v>55</v>
      </c>
      <c r="B15" s="97"/>
    </row>
    <row r="16" spans="1:9" x14ac:dyDescent="0.25">
      <c r="A16" s="87">
        <f>+A11*$F$13</f>
        <v>0</v>
      </c>
      <c r="B16" s="98"/>
    </row>
    <row r="17" spans="1:6" x14ac:dyDescent="0.25">
      <c r="A17" s="92"/>
      <c r="B17" s="99"/>
      <c r="C17" s="99"/>
    </row>
    <row r="18" spans="1:6" x14ac:dyDescent="0.25">
      <c r="A18" s="100" t="s">
        <v>52</v>
      </c>
      <c r="B18" s="93"/>
      <c r="C18" s="93"/>
    </row>
    <row r="19" spans="1:6" x14ac:dyDescent="0.25">
      <c r="A19" s="100"/>
      <c r="B19" s="93"/>
      <c r="C19" s="93"/>
    </row>
    <row r="20" spans="1:6" s="39" customFormat="1" ht="33.6" customHeight="1" x14ac:dyDescent="0.2">
      <c r="A20" s="140" t="s">
        <v>88</v>
      </c>
      <c r="B20" s="140" t="s">
        <v>89</v>
      </c>
      <c r="C20" s="101" t="s">
        <v>32</v>
      </c>
      <c r="D20" s="101" t="s">
        <v>53</v>
      </c>
      <c r="E20" s="101" t="s">
        <v>30</v>
      </c>
      <c r="F20" s="141" t="s">
        <v>54</v>
      </c>
    </row>
    <row r="21" spans="1:6" x14ac:dyDescent="0.25">
      <c r="A21" s="145">
        <v>0.17</v>
      </c>
      <c r="B21" s="142">
        <v>0.17499999999999999</v>
      </c>
      <c r="C21" s="143">
        <f>'art. 38'!C10</f>
        <v>0</v>
      </c>
      <c r="D21" s="87">
        <f>+ROUND(A16*C21/100,2)</f>
        <v>0</v>
      </c>
      <c r="E21" s="103">
        <f>ROUND(((B11*A21)+(C11*B21))/100,2)</f>
        <v>0</v>
      </c>
      <c r="F21" s="104">
        <f>+D21-E21</f>
        <v>0</v>
      </c>
    </row>
  </sheetData>
  <sheetProtection algorithmName="SHA-512" hashValue="n8MVTmIWAJsxp95TjSgu0PDl1do24tszPFscuLLuNZa5JjI9DIzw7QYXEIeju98npeF+Y7Z739VV69cQ2sPOMw==" saltValue="kCdC1+7HPfCbbN3YEKqDPw==" spinCount="100000" sheet="1" objects="1" scenarios="1" selectLockedCells="1"/>
  <mergeCells count="7">
    <mergeCell ref="B4:C4"/>
    <mergeCell ref="B5:C5"/>
    <mergeCell ref="B6:C6"/>
    <mergeCell ref="B7:C7"/>
    <mergeCell ref="A1:C1"/>
    <mergeCell ref="A2:C2"/>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showGridLines="0" zoomScale="90" zoomScaleNormal="90" workbookViewId="0">
      <selection activeCell="A11" sqref="A11"/>
    </sheetView>
  </sheetViews>
  <sheetFormatPr defaultColWidth="8.85546875" defaultRowHeight="15" x14ac:dyDescent="0.25"/>
  <cols>
    <col min="1" max="3" width="39.7109375" style="88" customWidth="1"/>
    <col min="4" max="6" width="15.7109375" style="88" customWidth="1"/>
    <col min="7" max="16384" width="8.85546875" style="88"/>
  </cols>
  <sheetData>
    <row r="1" spans="1:9" ht="42" customHeight="1" x14ac:dyDescent="0.25">
      <c r="A1" s="210" t="s">
        <v>37</v>
      </c>
      <c r="B1" s="210"/>
      <c r="C1" s="210"/>
      <c r="D1" s="69"/>
      <c r="E1" s="69"/>
      <c r="F1" s="69"/>
      <c r="G1" s="69"/>
      <c r="H1" s="69"/>
      <c r="I1" s="69"/>
    </row>
    <row r="2" spans="1:9" x14ac:dyDescent="0.25">
      <c r="A2" s="210" t="s">
        <v>33</v>
      </c>
      <c r="B2" s="210"/>
      <c r="C2" s="210"/>
      <c r="D2" s="69"/>
      <c r="E2" s="69"/>
      <c r="F2" s="69"/>
      <c r="G2" s="69"/>
      <c r="H2" s="69"/>
      <c r="I2" s="69"/>
    </row>
    <row r="3" spans="1:9" x14ac:dyDescent="0.25">
      <c r="A3" s="210" t="s">
        <v>56</v>
      </c>
      <c r="B3" s="210"/>
      <c r="C3" s="210"/>
      <c r="D3" s="69"/>
      <c r="E3" s="69"/>
      <c r="F3" s="69"/>
      <c r="G3" s="69"/>
      <c r="H3" s="69"/>
      <c r="I3" s="69"/>
    </row>
    <row r="4" spans="1:9" x14ac:dyDescent="0.25">
      <c r="A4" s="66" t="s">
        <v>13</v>
      </c>
      <c r="B4" s="207">
        <f>INFO!E8</f>
        <v>0</v>
      </c>
      <c r="C4" s="207"/>
      <c r="D4" s="68"/>
      <c r="E4" s="68"/>
      <c r="F4" s="68"/>
      <c r="G4" s="68"/>
      <c r="H4" s="68"/>
      <c r="I4" s="68"/>
    </row>
    <row r="5" spans="1:9" x14ac:dyDescent="0.25">
      <c r="A5" s="66" t="s">
        <v>24</v>
      </c>
      <c r="B5" s="208">
        <f>INFO!E27</f>
        <v>0</v>
      </c>
      <c r="C5" s="208"/>
      <c r="D5" s="70"/>
      <c r="E5" s="70"/>
      <c r="F5" s="70"/>
      <c r="G5" s="70"/>
      <c r="H5" s="70"/>
      <c r="I5" s="70"/>
    </row>
    <row r="6" spans="1:9" x14ac:dyDescent="0.25">
      <c r="A6" s="66" t="s">
        <v>28</v>
      </c>
      <c r="B6" s="208">
        <f>INFO!E29</f>
        <v>0</v>
      </c>
      <c r="C6" s="208"/>
      <c r="D6" s="70"/>
      <c r="E6" s="70"/>
      <c r="F6" s="70"/>
      <c r="G6" s="70"/>
      <c r="H6" s="70"/>
      <c r="I6" s="70"/>
    </row>
    <row r="7" spans="1:9" x14ac:dyDescent="0.25">
      <c r="A7" s="67" t="s">
        <v>48</v>
      </c>
      <c r="B7" s="209">
        <v>2022</v>
      </c>
      <c r="C7" s="209"/>
      <c r="D7" s="68"/>
      <c r="E7" s="68"/>
      <c r="F7" s="68"/>
      <c r="G7" s="68"/>
      <c r="H7" s="68"/>
      <c r="I7" s="68"/>
    </row>
    <row r="9" spans="1:9" ht="57" customHeight="1" x14ac:dyDescent="0.25">
      <c r="A9" s="89" t="s">
        <v>82</v>
      </c>
      <c r="B9" s="89" t="s">
        <v>83</v>
      </c>
      <c r="C9" s="89" t="s">
        <v>83</v>
      </c>
    </row>
    <row r="10" spans="1:9" ht="23.45" customHeight="1" x14ac:dyDescent="0.25">
      <c r="A10" s="90"/>
      <c r="B10" s="91" t="s">
        <v>60</v>
      </c>
      <c r="C10" s="91" t="s">
        <v>61</v>
      </c>
    </row>
    <row r="11" spans="1:9" ht="14.45" customHeight="1" x14ac:dyDescent="0.25">
      <c r="A11" s="86"/>
      <c r="B11" s="86"/>
      <c r="C11" s="86"/>
    </row>
    <row r="12" spans="1:9" x14ac:dyDescent="0.25">
      <c r="A12" s="92"/>
      <c r="B12" s="93"/>
      <c r="C12" s="93"/>
    </row>
    <row r="13" spans="1:9" x14ac:dyDescent="0.25">
      <c r="A13" s="94" t="s">
        <v>34</v>
      </c>
      <c r="B13" s="95"/>
      <c r="C13" s="95"/>
      <c r="D13" s="95"/>
      <c r="E13" s="95"/>
      <c r="F13" s="96">
        <v>1.1020000000000001</v>
      </c>
    </row>
    <row r="14" spans="1:9" x14ac:dyDescent="0.25">
      <c r="A14" s="92"/>
      <c r="B14" s="93"/>
      <c r="C14" s="93"/>
    </row>
    <row r="15" spans="1:9" ht="45" x14ac:dyDescent="0.25">
      <c r="A15" s="140" t="s">
        <v>55</v>
      </c>
      <c r="B15" s="97"/>
    </row>
    <row r="16" spans="1:9" x14ac:dyDescent="0.25">
      <c r="A16" s="87">
        <f>+A11*$F$13</f>
        <v>0</v>
      </c>
      <c r="B16" s="98"/>
    </row>
    <row r="17" spans="1:6" x14ac:dyDescent="0.25">
      <c r="A17" s="92"/>
      <c r="B17" s="99"/>
      <c r="C17" s="99"/>
    </row>
    <row r="18" spans="1:6" x14ac:dyDescent="0.25">
      <c r="A18" s="100" t="s">
        <v>52</v>
      </c>
      <c r="B18" s="93"/>
      <c r="C18" s="93"/>
    </row>
    <row r="19" spans="1:6" x14ac:dyDescent="0.25">
      <c r="A19" s="100"/>
      <c r="B19" s="93"/>
      <c r="C19" s="93"/>
    </row>
    <row r="20" spans="1:6" s="39" customFormat="1" ht="33.6" customHeight="1" x14ac:dyDescent="0.2">
      <c r="A20" s="140" t="s">
        <v>84</v>
      </c>
      <c r="B20" s="140" t="s">
        <v>85</v>
      </c>
      <c r="C20" s="101" t="s">
        <v>32</v>
      </c>
      <c r="D20" s="101" t="s">
        <v>53</v>
      </c>
      <c r="E20" s="101" t="s">
        <v>30</v>
      </c>
      <c r="F20" s="141" t="s">
        <v>54</v>
      </c>
    </row>
    <row r="21" spans="1:6" x14ac:dyDescent="0.25">
      <c r="A21" s="102">
        <v>0.17699999999999999</v>
      </c>
      <c r="B21" s="142">
        <v>0.17</v>
      </c>
      <c r="C21" s="143">
        <f>'art. 38'!C10</f>
        <v>0</v>
      </c>
      <c r="D21" s="87">
        <f>+ROUND(A16*C21/100,2)</f>
        <v>0</v>
      </c>
      <c r="E21" s="103">
        <f>ROUND(((B11*A21)+(C11*B21))/100,2)</f>
        <v>0</v>
      </c>
      <c r="F21" s="104">
        <f>+D21-E21</f>
        <v>0</v>
      </c>
    </row>
  </sheetData>
  <sheetProtection algorithmName="SHA-512" hashValue="lSwYmul1fOiyKdUI0qA2zqoa9XDBeKF2DIqZLFd6cw2H0BWtJPhMCKlr+CDhsweIYxpLYtw9ehxNrkyoOf7Hmg==" saltValue="/Ag+cISBwzKuDMv+14chVg==" spinCount="100000" sheet="1" objects="1" scenarios="1" selectLockedCells="1"/>
  <mergeCells count="7">
    <mergeCell ref="B4:C4"/>
    <mergeCell ref="B5:C5"/>
    <mergeCell ref="B6:C6"/>
    <mergeCell ref="B7:C7"/>
    <mergeCell ref="A1:C1"/>
    <mergeCell ref="A2:C2"/>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showGridLines="0" zoomScale="90" zoomScaleNormal="90" workbookViewId="0">
      <selection activeCell="B10" sqref="B10"/>
    </sheetView>
  </sheetViews>
  <sheetFormatPr defaultColWidth="8.85546875" defaultRowHeight="15" x14ac:dyDescent="0.25"/>
  <cols>
    <col min="1" max="2" width="39.7109375" style="88" customWidth="1"/>
    <col min="3" max="5" width="15.7109375" style="88" customWidth="1"/>
    <col min="6" max="16384" width="8.85546875" style="88"/>
  </cols>
  <sheetData>
    <row r="1" spans="1:9" ht="42" customHeight="1" x14ac:dyDescent="0.25">
      <c r="A1" s="210" t="s">
        <v>37</v>
      </c>
      <c r="B1" s="210"/>
      <c r="C1" s="210"/>
      <c r="D1" s="69"/>
      <c r="E1" s="69"/>
      <c r="F1" s="69"/>
      <c r="G1" s="69"/>
      <c r="H1" s="69"/>
      <c r="I1" s="69"/>
    </row>
    <row r="2" spans="1:9" x14ac:dyDescent="0.25">
      <c r="A2" s="210" t="s">
        <v>33</v>
      </c>
      <c r="B2" s="210"/>
      <c r="C2" s="210"/>
      <c r="D2" s="69"/>
      <c r="E2" s="69"/>
      <c r="F2" s="69"/>
      <c r="G2" s="69"/>
      <c r="H2" s="69"/>
      <c r="I2" s="69"/>
    </row>
    <row r="3" spans="1:9" x14ac:dyDescent="0.25">
      <c r="A3" s="210" t="s">
        <v>51</v>
      </c>
      <c r="B3" s="210"/>
      <c r="C3" s="210"/>
      <c r="D3" s="69"/>
      <c r="E3" s="69"/>
      <c r="F3" s="69"/>
      <c r="G3" s="69"/>
      <c r="H3" s="69"/>
      <c r="I3" s="69"/>
    </row>
    <row r="4" spans="1:9" x14ac:dyDescent="0.25">
      <c r="A4" s="66" t="s">
        <v>13</v>
      </c>
      <c r="B4" s="207">
        <f>INFO!E8</f>
        <v>0</v>
      </c>
      <c r="C4" s="207"/>
      <c r="D4" s="68"/>
      <c r="E4" s="68"/>
      <c r="F4" s="68"/>
      <c r="G4" s="68"/>
      <c r="H4" s="68"/>
      <c r="I4" s="68"/>
    </row>
    <row r="5" spans="1:9" x14ac:dyDescent="0.25">
      <c r="A5" s="66" t="s">
        <v>24</v>
      </c>
      <c r="B5" s="208">
        <f>INFO!E27</f>
        <v>0</v>
      </c>
      <c r="C5" s="208"/>
      <c r="D5" s="70"/>
      <c r="E5" s="70"/>
      <c r="F5" s="70"/>
      <c r="G5" s="70"/>
      <c r="H5" s="70"/>
      <c r="I5" s="70"/>
    </row>
    <row r="6" spans="1:9" x14ac:dyDescent="0.25">
      <c r="A6" s="66" t="s">
        <v>28</v>
      </c>
      <c r="B6" s="208">
        <f>INFO!E29</f>
        <v>0</v>
      </c>
      <c r="C6" s="208"/>
      <c r="D6" s="70"/>
      <c r="E6" s="70"/>
      <c r="F6" s="70"/>
      <c r="G6" s="70"/>
      <c r="H6" s="70"/>
      <c r="I6" s="70"/>
    </row>
    <row r="7" spans="1:9" x14ac:dyDescent="0.25">
      <c r="A7" s="67" t="s">
        <v>48</v>
      </c>
      <c r="B7" s="209">
        <v>2021</v>
      </c>
      <c r="C7" s="209"/>
      <c r="D7" s="68"/>
      <c r="E7" s="68"/>
      <c r="F7" s="68"/>
      <c r="G7" s="68"/>
      <c r="H7" s="68"/>
      <c r="I7" s="68"/>
    </row>
    <row r="9" spans="1:9" ht="52.15" customHeight="1" x14ac:dyDescent="0.25">
      <c r="A9" s="105" t="s">
        <v>82</v>
      </c>
      <c r="B9" s="106" t="s">
        <v>83</v>
      </c>
    </row>
    <row r="10" spans="1:9" ht="14.45" customHeight="1" x14ac:dyDescent="0.25">
      <c r="A10" s="86"/>
      <c r="B10" s="86"/>
    </row>
    <row r="11" spans="1:9" x14ac:dyDescent="0.25">
      <c r="A11" s="92"/>
      <c r="B11" s="93"/>
      <c r="C11" s="93"/>
    </row>
    <row r="12" spans="1:9" x14ac:dyDescent="0.25">
      <c r="A12" s="94" t="s">
        <v>34</v>
      </c>
      <c r="B12" s="95"/>
      <c r="C12" s="95"/>
      <c r="D12" s="95"/>
      <c r="E12" s="95"/>
      <c r="F12" s="96">
        <v>1.1020000000000001</v>
      </c>
    </row>
    <row r="13" spans="1:9" x14ac:dyDescent="0.25">
      <c r="A13" s="92"/>
      <c r="B13" s="93"/>
      <c r="C13" s="93"/>
    </row>
    <row r="14" spans="1:9" ht="45" x14ac:dyDescent="0.25">
      <c r="A14" s="140" t="s">
        <v>55</v>
      </c>
      <c r="B14" s="97"/>
    </row>
    <row r="15" spans="1:9" x14ac:dyDescent="0.25">
      <c r="A15" s="115">
        <f>+A10*$F$12</f>
        <v>0</v>
      </c>
      <c r="B15" s="98"/>
    </row>
    <row r="16" spans="1:9" x14ac:dyDescent="0.25">
      <c r="A16" s="92"/>
      <c r="B16" s="99"/>
      <c r="C16" s="99"/>
    </row>
    <row r="17" spans="1:5" x14ac:dyDescent="0.25">
      <c r="A17" s="100" t="s">
        <v>52</v>
      </c>
      <c r="B17" s="93"/>
      <c r="C17" s="93"/>
    </row>
    <row r="18" spans="1:5" x14ac:dyDescent="0.25">
      <c r="A18" s="100"/>
      <c r="B18" s="93"/>
      <c r="C18" s="93"/>
    </row>
    <row r="19" spans="1:5" s="39" customFormat="1" ht="33.6" customHeight="1" x14ac:dyDescent="0.2">
      <c r="A19" s="101" t="s">
        <v>50</v>
      </c>
      <c r="B19" s="101" t="s">
        <v>32</v>
      </c>
      <c r="C19" s="101" t="s">
        <v>53</v>
      </c>
      <c r="D19" s="101" t="s">
        <v>30</v>
      </c>
      <c r="E19" s="141" t="s">
        <v>54</v>
      </c>
    </row>
    <row r="20" spans="1:5" x14ac:dyDescent="0.25">
      <c r="A20" s="102">
        <v>0.17699999999999999</v>
      </c>
      <c r="B20" s="143">
        <f>'art. 38'!C10</f>
        <v>0</v>
      </c>
      <c r="C20" s="115">
        <f>+ROUND(A15*B20/100,2)</f>
        <v>0</v>
      </c>
      <c r="D20" s="115">
        <f>+ROUND(B10*A20/100,2)</f>
        <v>0</v>
      </c>
      <c r="E20" s="116">
        <f>+C20-D20</f>
        <v>0</v>
      </c>
    </row>
  </sheetData>
  <sheetProtection algorithmName="SHA-512" hashValue="QxZDhPj620EoChR3bfUYxfx37JcRxKI2bQdS3qXqOUwFF8jVFWwS0lbUqt3Esq+8jXjEwuW5J7dWM8odJKZ+ew==" saltValue="lSxmkXElMD/v6JBxgi3oIQ==" spinCount="100000" sheet="1" objects="1" scenarios="1" selectLockedCells="1"/>
  <mergeCells count="7">
    <mergeCell ref="B4:C4"/>
    <mergeCell ref="B5:C5"/>
    <mergeCell ref="B6:C6"/>
    <mergeCell ref="B7:C7"/>
    <mergeCell ref="A1:C1"/>
    <mergeCell ref="A2:C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showGridLines="0" zoomScale="90" zoomScaleNormal="90" workbookViewId="0">
      <selection sqref="A1:B1"/>
    </sheetView>
  </sheetViews>
  <sheetFormatPr defaultColWidth="8.85546875" defaultRowHeight="15.75" x14ac:dyDescent="0.25"/>
  <cols>
    <col min="1" max="1" width="24.28515625" style="117" customWidth="1"/>
    <col min="2" max="2" width="53.28515625" style="117" customWidth="1"/>
    <col min="3" max="16384" width="8.85546875" style="117"/>
  </cols>
  <sheetData>
    <row r="1" spans="1:9" ht="18.600000000000001" customHeight="1" x14ac:dyDescent="0.25">
      <c r="A1" s="211" t="s">
        <v>37</v>
      </c>
      <c r="B1" s="211"/>
      <c r="C1" s="118"/>
      <c r="D1" s="118"/>
      <c r="E1" s="118"/>
      <c r="F1" s="118"/>
      <c r="G1" s="118"/>
      <c r="H1" s="118"/>
      <c r="I1" s="118"/>
    </row>
    <row r="2" spans="1:9" ht="18.600000000000001" customHeight="1" x14ac:dyDescent="0.25">
      <c r="A2" s="211" t="s">
        <v>33</v>
      </c>
      <c r="B2" s="211"/>
      <c r="C2" s="118"/>
      <c r="D2" s="118"/>
      <c r="E2" s="118"/>
      <c r="F2" s="118"/>
      <c r="G2" s="118"/>
      <c r="H2" s="118"/>
      <c r="I2" s="118"/>
    </row>
    <row r="3" spans="1:9" ht="18.600000000000001" customHeight="1" thickBot="1" x14ac:dyDescent="0.3">
      <c r="A3" s="118"/>
      <c r="B3" s="118"/>
      <c r="C3" s="118"/>
      <c r="D3" s="118"/>
      <c r="E3" s="118"/>
      <c r="F3" s="118"/>
      <c r="G3" s="118"/>
      <c r="H3" s="118"/>
      <c r="I3" s="118"/>
    </row>
    <row r="4" spans="1:9" x14ac:dyDescent="0.25">
      <c r="A4" s="119" t="s">
        <v>13</v>
      </c>
      <c r="B4" s="146">
        <f>+INFO!E8</f>
        <v>0</v>
      </c>
      <c r="C4" s="120"/>
      <c r="D4" s="120"/>
      <c r="E4" s="120"/>
      <c r="F4" s="120"/>
      <c r="G4" s="120"/>
      <c r="H4" s="120"/>
      <c r="I4" s="120"/>
    </row>
    <row r="5" spans="1:9" x14ac:dyDescent="0.25">
      <c r="A5" s="121" t="s">
        <v>24</v>
      </c>
      <c r="B5" s="148">
        <f>INFO!E27</f>
        <v>0</v>
      </c>
      <c r="C5" s="122"/>
      <c r="D5" s="122"/>
      <c r="E5" s="122"/>
      <c r="F5" s="122"/>
      <c r="G5" s="122"/>
      <c r="H5" s="122"/>
      <c r="I5" s="122"/>
    </row>
    <row r="6" spans="1:9" ht="16.5" thickBot="1" x14ac:dyDescent="0.3">
      <c r="A6" s="123" t="s">
        <v>28</v>
      </c>
      <c r="B6" s="147">
        <f>INFO!E29</f>
        <v>0</v>
      </c>
      <c r="C6" s="120"/>
      <c r="D6" s="120"/>
      <c r="E6" s="120"/>
      <c r="F6" s="120"/>
      <c r="G6" s="120"/>
      <c r="H6" s="120"/>
      <c r="I6" s="120"/>
    </row>
    <row r="8" spans="1:9" ht="16.5" thickBot="1" x14ac:dyDescent="0.3"/>
    <row r="9" spans="1:9" x14ac:dyDescent="0.25">
      <c r="A9" s="119" t="s">
        <v>57</v>
      </c>
      <c r="B9" s="124">
        <v>2024</v>
      </c>
      <c r="C9" s="120"/>
      <c r="D9" s="120"/>
      <c r="E9" s="120"/>
      <c r="F9" s="120"/>
      <c r="G9" s="120"/>
      <c r="H9" s="120"/>
      <c r="I9" s="120"/>
    </row>
    <row r="10" spans="1:9" x14ac:dyDescent="0.25">
      <c r="A10" s="125" t="s">
        <v>29</v>
      </c>
      <c r="B10" s="126">
        <f>+'art. 38'!E14</f>
        <v>0</v>
      </c>
    </row>
    <row r="11" spans="1:9" x14ac:dyDescent="0.25">
      <c r="A11" s="125" t="s">
        <v>30</v>
      </c>
      <c r="B11" s="126">
        <f>+'art. 38'!E17</f>
        <v>0</v>
      </c>
    </row>
    <row r="12" spans="1:9" ht="16.5" thickBot="1" x14ac:dyDescent="0.3">
      <c r="A12" s="127" t="s">
        <v>54</v>
      </c>
      <c r="B12" s="128">
        <f>+'art. 38'!E20</f>
        <v>0</v>
      </c>
    </row>
    <row r="13" spans="1:9" ht="16.5" thickBot="1" x14ac:dyDescent="0.3"/>
    <row r="14" spans="1:9" x14ac:dyDescent="0.25">
      <c r="A14" s="119" t="s">
        <v>58</v>
      </c>
      <c r="B14" s="124">
        <v>2023</v>
      </c>
    </row>
    <row r="15" spans="1:9" x14ac:dyDescent="0.25">
      <c r="A15" s="125" t="s">
        <v>53</v>
      </c>
      <c r="B15" s="126">
        <f>+'Cong. 2023'!D21</f>
        <v>0</v>
      </c>
    </row>
    <row r="16" spans="1:9" x14ac:dyDescent="0.25">
      <c r="A16" s="125" t="s">
        <v>30</v>
      </c>
      <c r="B16" s="126">
        <f>+'Cong. 2023'!E21</f>
        <v>0</v>
      </c>
    </row>
    <row r="17" spans="1:9" ht="16.5" thickBot="1" x14ac:dyDescent="0.3">
      <c r="A17" s="127" t="s">
        <v>54</v>
      </c>
      <c r="B17" s="128">
        <f>+'Cong. 2023'!F21</f>
        <v>0</v>
      </c>
    </row>
    <row r="18" spans="1:9" ht="16.5" thickBot="1" x14ac:dyDescent="0.3"/>
    <row r="19" spans="1:9" x14ac:dyDescent="0.25">
      <c r="A19" s="119" t="s">
        <v>58</v>
      </c>
      <c r="B19" s="124">
        <v>2022</v>
      </c>
      <c r="C19" s="120"/>
      <c r="D19" s="120"/>
      <c r="E19" s="120"/>
      <c r="F19" s="120"/>
      <c r="G19" s="120"/>
      <c r="H19" s="120"/>
      <c r="I19" s="120"/>
    </row>
    <row r="20" spans="1:9" x14ac:dyDescent="0.25">
      <c r="A20" s="125" t="s">
        <v>53</v>
      </c>
      <c r="B20" s="126">
        <f>+'Cong. 2022'!D21</f>
        <v>0</v>
      </c>
    </row>
    <row r="21" spans="1:9" x14ac:dyDescent="0.25">
      <c r="A21" s="125" t="s">
        <v>30</v>
      </c>
      <c r="B21" s="126">
        <f>+'Cong. 2022'!E21</f>
        <v>0</v>
      </c>
    </row>
    <row r="22" spans="1:9" ht="16.5" thickBot="1" x14ac:dyDescent="0.3">
      <c r="A22" s="127" t="s">
        <v>54</v>
      </c>
      <c r="B22" s="128">
        <f>+'Cong. 2022'!F21</f>
        <v>0</v>
      </c>
    </row>
    <row r="23" spans="1:9" ht="16.5" thickBot="1" x14ac:dyDescent="0.3"/>
    <row r="24" spans="1:9" x14ac:dyDescent="0.25">
      <c r="A24" s="119" t="s">
        <v>58</v>
      </c>
      <c r="B24" s="124">
        <v>2021</v>
      </c>
      <c r="C24" s="120"/>
      <c r="D24" s="120"/>
      <c r="E24" s="120"/>
      <c r="F24" s="120"/>
      <c r="G24" s="120"/>
      <c r="H24" s="120"/>
      <c r="I24" s="120"/>
    </row>
    <row r="25" spans="1:9" x14ac:dyDescent="0.25">
      <c r="A25" s="125" t="s">
        <v>53</v>
      </c>
      <c r="B25" s="126">
        <f>+'Cong. 2021'!C20</f>
        <v>0</v>
      </c>
    </row>
    <row r="26" spans="1:9" x14ac:dyDescent="0.25">
      <c r="A26" s="125" t="s">
        <v>30</v>
      </c>
      <c r="B26" s="126">
        <f>+'Cong. 2021'!D20</f>
        <v>0</v>
      </c>
    </row>
    <row r="27" spans="1:9" ht="16.5" thickBot="1" x14ac:dyDescent="0.3">
      <c r="A27" s="127" t="s">
        <v>54</v>
      </c>
      <c r="B27" s="128">
        <f>+'Cong. 2021'!E20</f>
        <v>0</v>
      </c>
    </row>
    <row r="28" spans="1:9" ht="16.5" thickBot="1" x14ac:dyDescent="0.3"/>
    <row r="29" spans="1:9" x14ac:dyDescent="0.25">
      <c r="A29" s="129" t="s">
        <v>59</v>
      </c>
      <c r="B29" s="130"/>
      <c r="C29" s="131"/>
      <c r="D29" s="131"/>
      <c r="E29" s="131"/>
      <c r="F29" s="131"/>
      <c r="G29" s="131"/>
      <c r="H29" s="131"/>
      <c r="I29" s="131"/>
    </row>
    <row r="30" spans="1:9" ht="16.5" thickBot="1" x14ac:dyDescent="0.3">
      <c r="A30" s="127" t="s">
        <v>54</v>
      </c>
      <c r="B30" s="132">
        <f>+B12+B17+B22+B27</f>
        <v>0</v>
      </c>
    </row>
  </sheetData>
  <sheetProtection algorithmName="SHA-512" hashValue="HyH3FzF73XTpvHOycZ+cPtstr23izWPR0hQRwsCX1APw50hlyLf5igr5mdVp0BA224NNavUw2793L2C0WJsQmQ==" saltValue="P6r090ZFEFxOY9s9GZKs+Q==" spinCount="100000" sheet="1" objects="1" scenarios="1" selectLockedCells="1"/>
  <mergeCells count="2">
    <mergeCell ref="A2:B2"/>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4</vt:i4>
      </vt:variant>
    </vt:vector>
  </HeadingPairs>
  <TitlesOfParts>
    <vt:vector size="12" baseType="lpstr">
      <vt:lpstr>INFO</vt:lpstr>
      <vt:lpstr>Aree territoriali</vt:lpstr>
      <vt:lpstr>EE prelevata dai clienti finali</vt:lpstr>
      <vt:lpstr>art. 38</vt:lpstr>
      <vt:lpstr>Cong. 2023</vt:lpstr>
      <vt:lpstr>Cong. 2022</vt:lpstr>
      <vt:lpstr>Cong. 2021</vt:lpstr>
      <vt:lpstr>Riepilogo</vt:lpstr>
      <vt:lpstr>A2A_Energia_S.p.A.</vt:lpstr>
      <vt:lpstr>Axpo_Italia_S.p.A.</vt:lpstr>
      <vt:lpstr>HERA_COMM_SPA</vt:lpstr>
      <vt:lpstr>Iren_Mercato_S.p.A.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Danilo Granato</cp:lastModifiedBy>
  <cp:lastPrinted>2009-08-07T12:50:50Z</cp:lastPrinted>
  <dcterms:created xsi:type="dcterms:W3CDTF">1996-11-05T10:16:36Z</dcterms:created>
  <dcterms:modified xsi:type="dcterms:W3CDTF">2025-01-24T11:03:11Z</dcterms:modified>
</cp:coreProperties>
</file>